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8" i="1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<sst xmlns="http://schemas.openxmlformats.org/spreadsheetml/2006/main" count="14" uniqueCount="10">
  <si>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</si>
  <si>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Губернатора Кемеровской области – Кузбасса</t>
  </si>
  <si>
    <t>В тыс. руб.</t>
  </si>
  <si>
    <t>1</t>
  </si>
  <si>
    <t>1.</t>
  </si>
  <si>
    <t/>
  </si>
  <si>
    <t>2.</t>
  </si>
  <si>
    <t>3.</t>
  </si>
  <si>
    <t>4.</t>
  </si>
  <si>
    <t>По состоянию на 02.08.2023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</si>
</sst>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9" workbookViewId="0">
      <selection activeCell="A20" sqref="A20:XFD23"/>
    </sheetView>
  </sheetViews>
  <sheetFormatPr defaultRowHeight="14.4"/>
  <cols>
    <col min="1" max="1" width="3.77734375" bestFit="1" customWidth="1"/>
    <col min="2" max="2" width="31.88671875" bestFit="1" customWidth="1"/>
    <col min="3" max="3" width="8.88671875" bestFit="1" customWidth="1"/>
    <col min="4" max="4" width="15.109375" customWidth="1"/>
    <col min="5" max="5" width="14" customWidth="1"/>
    <col min="6" max="6" width="15.109375" customWidth="1"/>
    <col min="7" max="7" width="5.5546875" customWidth="1"/>
    <col min="8" max="8" width="6.44140625" bestFit="1" customWidth="1"/>
    <col min="9" max="9" width="12.77734375" customWidth="1"/>
    <col min="10" max="10" width="15.109375" customWidth="1"/>
    <col min="11" max="11" width="12.21875" customWidth="1"/>
    <col min="12" max="12" width="10.5546875" customWidth="1"/>
    <col min="13" max="13" width="11.21875" customWidth="1"/>
    <col min="14" max="14" width="8.88671875" customWidth="1"/>
  </cols>
  <sheetData>
    <row r="1" spans="1:14" ht="246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9</v>
      </c>
    </row>
    <row r="4" spans="1:14">
      <c r="M4" s="4" t="s">
        <v>2</v>
      </c>
    </row>
    <row r="5" spans="1:14" ht="24" customHeight="1">
      <c r="A5" s="5" t="str">
        <f t="shared" ref="A5" si="0">"№
п/п"</f>
        <v>№
п/п</v>
      </c>
      <c r="B5" s="5" t="str">
        <f t="shared" ref="B5" si="1">"Фамилия, имя, отчество кандидата"</f>
        <v>Фамилия, имя, отчество кандидата</v>
      </c>
      <c r="C5" s="8" t="str">
        <f t="shared" ref="C5" si="2">"Поступило средств"</f>
        <v>Поступило средств</v>
      </c>
      <c r="D5" s="9"/>
      <c r="E5" s="9"/>
      <c r="F5" s="9"/>
      <c r="G5" s="10"/>
      <c r="H5" s="8" t="str">
        <f t="shared" ref="H5" si="3">"Израсходовано средств"</f>
        <v>Израсходовано средств</v>
      </c>
      <c r="I5" s="9"/>
      <c r="J5" s="9"/>
      <c r="K5" s="10"/>
      <c r="L5" s="8" t="str">
        <f t="shared" ref="L5" si="4">"Возвращено средств"</f>
        <v>Возвращено средств</v>
      </c>
      <c r="M5" s="10"/>
    </row>
    <row r="6" spans="1:14" ht="49.95" customHeight="1">
      <c r="A6" s="6"/>
      <c r="B6" s="6"/>
      <c r="C6" s="5" t="str">
        <f t="shared" ref="C6" si="5">"всего"</f>
        <v>всего</v>
      </c>
      <c r="D6" s="8" t="str">
        <f t="shared" ref="D6" si="6">"из них"</f>
        <v>из них</v>
      </c>
      <c r="E6" s="9"/>
      <c r="F6" s="9"/>
      <c r="G6" s="10"/>
      <c r="H6" s="5" t="str">
        <f t="shared" ref="H6" si="7">"всего"</f>
        <v>всего</v>
      </c>
      <c r="I6" s="8" t="str">
        <f t="shared" ref="I6" si="8">"из них финансовые операции по расходованию средств на сумму, превышающую 55 тыс. рублей"</f>
        <v>из них финансовые операции по расходованию средств на сумму, превышающую 55 тыс. рублей</v>
      </c>
      <c r="J6" s="9"/>
      <c r="K6" s="10"/>
      <c r="L6" s="5" t="str">
        <f t="shared" ref="L6" si="9">"сумма, тыс. руб."</f>
        <v>сумма, тыс. руб.</v>
      </c>
      <c r="M6" s="5" t="str">
        <f t="shared" ref="M6" si="10">"основание возврата"</f>
        <v>основание возврата</v>
      </c>
      <c r="N6" s="3"/>
    </row>
    <row r="7" spans="1:14" ht="70.05" customHeight="1">
      <c r="A7" s="6"/>
      <c r="B7" s="6"/>
      <c r="C7" s="6"/>
      <c r="D7" s="8" t="str">
        <f t="shared" ref="D7" si="11">"пожертвования от юридических лиц на сумму, превышающую  110 тыс. рублей"</f>
        <v>пожертвования от юридических лиц на сумму, превышающую  110 тыс. рублей</v>
      </c>
      <c r="E7" s="10"/>
      <c r="F7" s="8" t="str">
        <f t="shared" ref="F7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7" s="10"/>
      <c r="H7" s="6"/>
      <c r="I7" s="5" t="str">
        <f t="shared" ref="I7" si="13">"дата операции"</f>
        <v>дата операции</v>
      </c>
      <c r="J7" s="5" t="str">
        <f t="shared" ref="J7" si="14">"сумма, тыс. руб."</f>
        <v>сумма, тыс. руб.</v>
      </c>
      <c r="K7" s="5" t="str">
        <f t="shared" ref="K7" si="15">"назначение платежа"</f>
        <v>назначение платежа</v>
      </c>
      <c r="L7" s="6"/>
      <c r="M7" s="6"/>
      <c r="N7" s="3"/>
    </row>
    <row r="8" spans="1:14" ht="57.6" customHeight="1">
      <c r="A8" s="7"/>
      <c r="B8" s="7"/>
      <c r="C8" s="7"/>
      <c r="D8" s="11" t="str">
        <f>"сумма, тыс. руб."</f>
        <v>сумма, тыс. руб.</v>
      </c>
      <c r="E8" s="11" t="str">
        <f>"наименование юридического лица"</f>
        <v>наименование юридического лица</v>
      </c>
      <c r="F8" s="11" t="str">
        <f>"сумма, тыс. руб."</f>
        <v>сумма, тыс.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>
      <c r="A10" s="14" t="s">
        <v>4</v>
      </c>
      <c r="B10" s="15" t="str">
        <f>"Грунтовая Екатерина Вячеславовна"</f>
        <v>Грунтовая Екатерина Вячеславовна</v>
      </c>
      <c r="C10" s="16">
        <v>45</v>
      </c>
      <c r="D10" s="16"/>
      <c r="E10" s="15" t="str">
        <f>""</f>
        <v/>
      </c>
      <c r="F10" s="16"/>
      <c r="G10" s="17"/>
      <c r="H10" s="16">
        <v>37.9</v>
      </c>
      <c r="I10" s="18"/>
      <c r="J10" s="16"/>
      <c r="K10" s="15" t="str">
        <f>""</f>
        <v/>
      </c>
      <c r="L10" s="16"/>
      <c r="M10" s="15" t="str">
        <f>""</f>
        <v/>
      </c>
      <c r="N10" s="12"/>
    </row>
    <row r="11" spans="1:14">
      <c r="A11" s="13" t="s">
        <v>5</v>
      </c>
      <c r="B11" s="19" t="str">
        <f>"Итого по кандидату"</f>
        <v>Итого по кандидату</v>
      </c>
      <c r="C11" s="20">
        <v>45</v>
      </c>
      <c r="D11" s="20">
        <v>0</v>
      </c>
      <c r="E11" s="19" t="str">
        <f>""</f>
        <v/>
      </c>
      <c r="F11" s="20">
        <v>0</v>
      </c>
      <c r="G11" s="21"/>
      <c r="H11" s="20">
        <v>37.9</v>
      </c>
      <c r="I11" s="22"/>
      <c r="J11" s="20">
        <v>0</v>
      </c>
      <c r="K11" s="19" t="str">
        <f>""</f>
        <v/>
      </c>
      <c r="L11" s="20">
        <v>0</v>
      </c>
      <c r="M11" s="19" t="str">
        <f>""</f>
        <v/>
      </c>
      <c r="N11" s="12"/>
    </row>
    <row r="12" spans="1:14">
      <c r="A12" s="14" t="s">
        <v>6</v>
      </c>
      <c r="B12" s="15" t="str">
        <f>"Карпов Станислав Артурович"</f>
        <v>Карпов Станислав Артурович</v>
      </c>
      <c r="C12" s="16">
        <v>210</v>
      </c>
      <c r="D12" s="16"/>
      <c r="E12" s="15" t="str">
        <f>""</f>
        <v/>
      </c>
      <c r="F12" s="16"/>
      <c r="G12" s="17"/>
      <c r="H12" s="16">
        <v>63.6</v>
      </c>
      <c r="I12" s="18"/>
      <c r="J12" s="16"/>
      <c r="K12" s="15" t="str">
        <f>""</f>
        <v/>
      </c>
      <c r="L12" s="16"/>
      <c r="M12" s="15" t="str">
        <f>""</f>
        <v/>
      </c>
      <c r="N12" s="12"/>
    </row>
    <row r="13" spans="1:14">
      <c r="A13" s="13" t="s">
        <v>5</v>
      </c>
      <c r="B13" s="19" t="str">
        <f>"Итого по кандидату"</f>
        <v>Итого по кандидату</v>
      </c>
      <c r="C13" s="20">
        <v>210</v>
      </c>
      <c r="D13" s="20">
        <v>0</v>
      </c>
      <c r="E13" s="19" t="str">
        <f>""</f>
        <v/>
      </c>
      <c r="F13" s="20">
        <v>0</v>
      </c>
      <c r="G13" s="21"/>
      <c r="H13" s="20">
        <v>63.6</v>
      </c>
      <c r="I13" s="22"/>
      <c r="J13" s="20">
        <v>0</v>
      </c>
      <c r="K13" s="19" t="str">
        <f>""</f>
        <v/>
      </c>
      <c r="L13" s="20">
        <v>0</v>
      </c>
      <c r="M13" s="19" t="str">
        <f>""</f>
        <v/>
      </c>
      <c r="N13" s="12"/>
    </row>
    <row r="14" spans="1:14">
      <c r="A14" s="14" t="s">
        <v>7</v>
      </c>
      <c r="B14" s="15" t="str">
        <f>"Скворцов Юрий Петрович"</f>
        <v>Скворцов Юрий Петрович</v>
      </c>
      <c r="C14" s="16">
        <v>15</v>
      </c>
      <c r="D14" s="16"/>
      <c r="E14" s="15" t="str">
        <f>""</f>
        <v/>
      </c>
      <c r="F14" s="16"/>
      <c r="G14" s="17"/>
      <c r="H14" s="16">
        <v>21.6</v>
      </c>
      <c r="I14" s="18"/>
      <c r="J14" s="16"/>
      <c r="K14" s="15" t="str">
        <f>""</f>
        <v/>
      </c>
      <c r="L14" s="16"/>
      <c r="M14" s="15" t="str">
        <f>""</f>
        <v/>
      </c>
      <c r="N14" s="12"/>
    </row>
    <row r="15" spans="1:14">
      <c r="A15" s="13" t="s">
        <v>5</v>
      </c>
      <c r="B15" s="19" t="str">
        <f>"Итого по кандидату"</f>
        <v>Итого по кандидату</v>
      </c>
      <c r="C15" s="20">
        <v>15</v>
      </c>
      <c r="D15" s="20">
        <v>0</v>
      </c>
      <c r="E15" s="19" t="str">
        <f>""</f>
        <v/>
      </c>
      <c r="F15" s="20">
        <v>0</v>
      </c>
      <c r="G15" s="21"/>
      <c r="H15" s="20">
        <v>21.6</v>
      </c>
      <c r="I15" s="22"/>
      <c r="J15" s="20">
        <v>0</v>
      </c>
      <c r="K15" s="19" t="str">
        <f>""</f>
        <v/>
      </c>
      <c r="L15" s="20">
        <v>0</v>
      </c>
      <c r="M15" s="19" t="str">
        <f>""</f>
        <v/>
      </c>
      <c r="N15" s="12"/>
    </row>
    <row r="16" spans="1:14" ht="26.4">
      <c r="A16" s="14" t="s">
        <v>8</v>
      </c>
      <c r="B16" s="15" t="str">
        <f>"Цивилев Сергей Евгеньевич"</f>
        <v>Цивилев Сергей Евгеньевич</v>
      </c>
      <c r="C16" s="16">
        <v>20020</v>
      </c>
      <c r="D16" s="16">
        <v>20000</v>
      </c>
      <c r="E16" s="15" t="str">
        <f>"Кемеровский ФПРСР"</f>
        <v>Кемеровский ФПРСР</v>
      </c>
      <c r="F16" s="16"/>
      <c r="G16" s="17"/>
      <c r="H16" s="16">
        <v>7.6</v>
      </c>
      <c r="I16" s="18"/>
      <c r="J16" s="16"/>
      <c r="K16" s="15" t="str">
        <f>""</f>
        <v/>
      </c>
      <c r="L16" s="16"/>
      <c r="M16" s="15" t="str">
        <f>""</f>
        <v/>
      </c>
      <c r="N16" s="12"/>
    </row>
    <row r="17" spans="1:14">
      <c r="A17" s="13" t="s">
        <v>5</v>
      </c>
      <c r="B17" s="19" t="str">
        <f>"Итого по кандидату"</f>
        <v>Итого по кандидату</v>
      </c>
      <c r="C17" s="20">
        <v>20020</v>
      </c>
      <c r="D17" s="20">
        <v>20000</v>
      </c>
      <c r="E17" s="19" t="str">
        <f>""</f>
        <v/>
      </c>
      <c r="F17" s="20">
        <v>0</v>
      </c>
      <c r="G17" s="21"/>
      <c r="H17" s="20">
        <v>7.6</v>
      </c>
      <c r="I17" s="22"/>
      <c r="J17" s="20">
        <v>0</v>
      </c>
      <c r="K17" s="19" t="str">
        <f>""</f>
        <v/>
      </c>
      <c r="L17" s="20">
        <v>0</v>
      </c>
      <c r="M17" s="19" t="str">
        <f>""</f>
        <v/>
      </c>
      <c r="N17" s="12"/>
    </row>
    <row r="18" spans="1:14">
      <c r="A18" s="13" t="s">
        <v>5</v>
      </c>
      <c r="B18" s="19" t="str">
        <f>"Итого"</f>
        <v>Итого</v>
      </c>
      <c r="C18" s="20">
        <v>20290</v>
      </c>
      <c r="D18" s="20">
        <v>20000</v>
      </c>
      <c r="E18" s="19" t="str">
        <f>""</f>
        <v/>
      </c>
      <c r="F18" s="20">
        <v>0</v>
      </c>
      <c r="G18" s="21">
        <v>0</v>
      </c>
      <c r="H18" s="20">
        <v>130.69999999999999</v>
      </c>
      <c r="I18" s="22"/>
      <c r="J18" s="20">
        <v>0</v>
      </c>
      <c r="K18" s="19" t="str">
        <f>""</f>
        <v/>
      </c>
      <c r="L18" s="20">
        <v>0</v>
      </c>
      <c r="M18" s="19" t="str">
        <f>""</f>
        <v/>
      </c>
      <c r="N18" s="12"/>
    </row>
    <row r="19" spans="1:14">
      <c r="N19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34722222222222221" right="0.1388888888888889" top="0.1388888888888889" bottom="0.1388888888888889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2023-08-02T08:50:48Z</cp:lastPrinted>
  <dcterms:created xsi:type="dcterms:W3CDTF">2023-08-02T08:48:35Z</dcterms:created>
  <dcterms:modified xsi:type="dcterms:W3CDTF">2023-08-02T08:51:08Z</dcterms:modified>
</cp:coreProperties>
</file>