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27" i="1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<sst xmlns="http://schemas.openxmlformats.org/spreadsheetml/2006/main" count="34" uniqueCount="17">
  <si>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</si>
  <si>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Кемеровской области – Кузбасса созыва 2023-2028 гг.</t>
  </si>
  <si>
    <t>В тыс. руб.</t>
  </si>
  <si>
    <t>1</t>
  </si>
  <si>
    <t>1.</t>
  </si>
  <si>
    <t>24.07.2023</t>
  </si>
  <si>
    <t/>
  </si>
  <si>
    <t>01.08.2023</t>
  </si>
  <si>
    <t>19.07.2023</t>
  </si>
  <si>
    <t>31.07.2023</t>
  </si>
  <si>
    <t>18.07.2023</t>
  </si>
  <si>
    <t>2.</t>
  </si>
  <si>
    <t>3.</t>
  </si>
  <si>
    <t>25.07.2023</t>
  </si>
  <si>
    <t>4.</t>
  </si>
  <si>
    <t>5.</t>
  </si>
  <si>
    <t>По состоянию на 02.08.2023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</si>
</sst>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topLeftCell="A5" workbookViewId="0">
      <selection activeCell="A32" sqref="A29:XFD32"/>
    </sheetView>
  </sheetViews>
  <sheetFormatPr defaultRowHeight="14.4"/>
  <cols>
    <col min="1" max="1" width="3.77734375" bestFit="1" customWidth="1"/>
    <col min="2" max="2" width="40.5546875" bestFit="1" customWidth="1"/>
    <col min="3" max="3" width="8.88671875" bestFit="1" customWidth="1"/>
    <col min="4" max="4" width="8.77734375" customWidth="1"/>
    <col min="5" max="5" width="18.77734375" customWidth="1"/>
    <col min="6" max="6" width="9.6640625" customWidth="1"/>
    <col min="7" max="7" width="5.5546875" customWidth="1"/>
    <col min="8" max="8" width="7.88671875" bestFit="1" customWidth="1"/>
    <col min="9" max="9" width="12.77734375" customWidth="1"/>
    <col min="10" max="10" width="10.44140625" customWidth="1"/>
    <col min="11" max="11" width="20.33203125" customWidth="1"/>
    <col min="12" max="12" width="15.109375" customWidth="1"/>
    <col min="13" max="13" width="13.44140625" customWidth="1"/>
    <col min="14" max="14" width="8.88671875" customWidth="1"/>
  </cols>
  <sheetData>
    <row r="1" spans="1:14" ht="20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M3" s="4" t="s">
        <v>16</v>
      </c>
    </row>
    <row r="4" spans="1:14">
      <c r="M4" s="4" t="s">
        <v>2</v>
      </c>
    </row>
    <row r="5" spans="1:14" ht="24" customHeight="1">
      <c r="A5" s="5" t="str">
        <f t="shared" ref="A5" si="0">"№
п/п"</f>
        <v>№
п/п</v>
      </c>
      <c r="B5" s="5" t="str">
        <f t="shared" ref="B5" si="1">"Наименование избирательного объединения"</f>
        <v>Наименование избирательного объединения</v>
      </c>
      <c r="C5" s="8" t="str">
        <f t="shared" ref="C5" si="2">"Поступило средств"</f>
        <v>Поступило средств</v>
      </c>
      <c r="D5" s="9"/>
      <c r="E5" s="9"/>
      <c r="F5" s="9"/>
      <c r="G5" s="10"/>
      <c r="H5" s="8" t="str">
        <f t="shared" ref="H5" si="3">"Израсходовано средств"</f>
        <v>Израсходовано средств</v>
      </c>
      <c r="I5" s="9"/>
      <c r="J5" s="9"/>
      <c r="K5" s="10"/>
      <c r="L5" s="8" t="str">
        <f t="shared" ref="L5" si="4">"Возвращено средств"</f>
        <v>Возвращено средств</v>
      </c>
      <c r="M5" s="10"/>
    </row>
    <row r="6" spans="1:14" ht="49.95" customHeight="1">
      <c r="A6" s="6"/>
      <c r="B6" s="6"/>
      <c r="C6" s="5" t="str">
        <f t="shared" ref="C6" si="5">"всего"</f>
        <v>всего</v>
      </c>
      <c r="D6" s="8" t="str">
        <f t="shared" ref="D6" si="6">"из них"</f>
        <v>из них</v>
      </c>
      <c r="E6" s="9"/>
      <c r="F6" s="9"/>
      <c r="G6" s="10"/>
      <c r="H6" s="5" t="str">
        <f t="shared" ref="H6" si="7">"всего"</f>
        <v>всего</v>
      </c>
      <c r="I6" s="8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9"/>
      <c r="K6" s="10"/>
      <c r="L6" s="5" t="str">
        <f t="shared" ref="L6" si="9">"сумма, тыс. руб."</f>
        <v>сумма, тыс. руб.</v>
      </c>
      <c r="M6" s="5" t="str">
        <f t="shared" ref="M6" si="10">"основание возврата"</f>
        <v>основание возврата</v>
      </c>
      <c r="N6" s="3"/>
    </row>
    <row r="7" spans="1:14" ht="70.05" customHeight="1">
      <c r="A7" s="6"/>
      <c r="B7" s="6"/>
      <c r="C7" s="6"/>
      <c r="D7" s="8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0"/>
      <c r="F7" s="8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0"/>
      <c r="H7" s="6"/>
      <c r="I7" s="5" t="str">
        <f t="shared" ref="I7" si="13">"дата операции"</f>
        <v>дата операции</v>
      </c>
      <c r="J7" s="5" t="str">
        <f t="shared" ref="J7" si="14">"сумма, тыс. руб."</f>
        <v>сумма, тыс. руб.</v>
      </c>
      <c r="K7" s="5" t="str">
        <f t="shared" ref="K7" si="15">"назначение платежа"</f>
        <v>назначение платежа</v>
      </c>
      <c r="L7" s="6"/>
      <c r="M7" s="6"/>
      <c r="N7" s="3"/>
    </row>
    <row r="8" spans="1:14" ht="57.6" customHeight="1">
      <c r="A8" s="7"/>
      <c r="B8" s="7"/>
      <c r="C8" s="7"/>
      <c r="D8" s="11" t="str">
        <f>"сумма, тыс. руб."</f>
        <v>сумма, тыс. руб.</v>
      </c>
      <c r="E8" s="11" t="str">
        <f>"наименование юридического лица"</f>
        <v>наименование юридического лица</v>
      </c>
      <c r="F8" s="11" t="str">
        <f>"сумма, тыс. руб."</f>
        <v>сумма, тыс. руб.</v>
      </c>
      <c r="G8" s="11" t="str">
        <f>"кол-во граждан"</f>
        <v>кол-во граждан</v>
      </c>
      <c r="H8" s="7"/>
      <c r="I8" s="7"/>
      <c r="J8" s="7"/>
      <c r="K8" s="7"/>
      <c r="L8" s="7"/>
      <c r="M8" s="7"/>
      <c r="N8" s="3"/>
    </row>
    <row r="9" spans="1:14">
      <c r="A9" s="13" t="s">
        <v>3</v>
      </c>
      <c r="B9" s="11" t="str">
        <f>"2"</f>
        <v>2</v>
      </c>
      <c r="C9" s="11" t="str">
        <f>"3"</f>
        <v>3</v>
      </c>
      <c r="D9" s="11" t="str">
        <f>"4"</f>
        <v>4</v>
      </c>
      <c r="E9" s="11" t="str">
        <f>"5"</f>
        <v>5</v>
      </c>
      <c r="F9" s="11" t="str">
        <f>"6"</f>
        <v>6</v>
      </c>
      <c r="G9" s="11" t="str">
        <f>"7"</f>
        <v>7</v>
      </c>
      <c r="H9" s="11" t="str">
        <f>"8"</f>
        <v>8</v>
      </c>
      <c r="I9" s="11" t="str">
        <f>"9"</f>
        <v>9</v>
      </c>
      <c r="J9" s="11" t="str">
        <f>"10"</f>
        <v>10</v>
      </c>
      <c r="K9" s="11" t="str">
        <f>"11"</f>
        <v>11</v>
      </c>
      <c r="L9" s="11" t="str">
        <f>"12"</f>
        <v>12</v>
      </c>
      <c r="M9" s="11" t="str">
        <f>"13"</f>
        <v>13</v>
      </c>
      <c r="N9" s="3"/>
    </row>
    <row r="10" spans="1:14" ht="39.6">
      <c r="A10" s="14" t="s">
        <v>4</v>
      </c>
      <c r="B10" s="15" t="str">
        <f>"Кемеровское региональное отделение Политической партии ЛДПР - Либерально-демократической партии России"</f>
        <v>Кемеровское региональное отделение Политической партии ЛДПР - Либерально-демократической партии России</v>
      </c>
      <c r="C10" s="16"/>
      <c r="D10" s="16"/>
      <c r="E10" s="15" t="str">
        <f>""</f>
        <v/>
      </c>
      <c r="F10" s="16"/>
      <c r="G10" s="17"/>
      <c r="H10" s="16"/>
      <c r="I10" s="18" t="s">
        <v>5</v>
      </c>
      <c r="J10" s="16">
        <v>406</v>
      </c>
      <c r="K10" s="15" t="str">
        <f>"Изг. и распр. печатных и иных агит. материалов"</f>
        <v>Изг. и распр. печатных и иных агит. материалов</v>
      </c>
      <c r="L10" s="16"/>
      <c r="M10" s="15" t="str">
        <f>""</f>
        <v/>
      </c>
      <c r="N10" s="12"/>
    </row>
    <row r="11" spans="1:14" ht="26.4">
      <c r="A11" s="14" t="s">
        <v>6</v>
      </c>
      <c r="B11" s="15" t="str">
        <f>""</f>
        <v/>
      </c>
      <c r="C11" s="16"/>
      <c r="D11" s="16"/>
      <c r="E11" s="15" t="str">
        <f>""</f>
        <v/>
      </c>
      <c r="F11" s="16"/>
      <c r="G11" s="17"/>
      <c r="H11" s="16"/>
      <c r="I11" s="18" t="s">
        <v>7</v>
      </c>
      <c r="J11" s="16">
        <v>189.45</v>
      </c>
      <c r="K11" s="15" t="str">
        <f>"Изг. и распр. печатных и иных агит. материалов"</f>
        <v>Изг. и распр. печатных и иных агит. материалов</v>
      </c>
      <c r="L11" s="16"/>
      <c r="M11" s="15" t="str">
        <f>""</f>
        <v/>
      </c>
      <c r="N11" s="3"/>
    </row>
    <row r="12" spans="1:14" ht="26.4">
      <c r="A12" s="14" t="s">
        <v>6</v>
      </c>
      <c r="B12" s="15" t="str">
        <f>""</f>
        <v/>
      </c>
      <c r="C12" s="16"/>
      <c r="D12" s="16"/>
      <c r="E12" s="15" t="str">
        <f>""</f>
        <v/>
      </c>
      <c r="F12" s="16"/>
      <c r="G12" s="17"/>
      <c r="H12" s="16"/>
      <c r="I12" s="18" t="s">
        <v>8</v>
      </c>
      <c r="J12" s="16">
        <v>150</v>
      </c>
      <c r="K12" s="15" t="str">
        <f>"Иные расходы на проведение изб.камп."</f>
        <v>Иные расходы на проведение изб.камп.</v>
      </c>
      <c r="L12" s="16"/>
      <c r="M12" s="15" t="str">
        <f>""</f>
        <v/>
      </c>
      <c r="N12" s="3"/>
    </row>
    <row r="13" spans="1:14" ht="26.4">
      <c r="A13" s="14" t="s">
        <v>6</v>
      </c>
      <c r="B13" s="15" t="str">
        <f>""</f>
        <v/>
      </c>
      <c r="C13" s="16"/>
      <c r="D13" s="16"/>
      <c r="E13" s="15" t="str">
        <f>""</f>
        <v/>
      </c>
      <c r="F13" s="16"/>
      <c r="G13" s="17"/>
      <c r="H13" s="16"/>
      <c r="I13" s="18" t="s">
        <v>5</v>
      </c>
      <c r="J13" s="16">
        <v>129.02000000000001</v>
      </c>
      <c r="K13" s="15" t="str">
        <f>"Изг. и распр. печатных и иных агит. материалов"</f>
        <v>Изг. и распр. печатных и иных агит. материалов</v>
      </c>
      <c r="L13" s="16"/>
      <c r="M13" s="15" t="str">
        <f>""</f>
        <v/>
      </c>
      <c r="N13" s="3"/>
    </row>
    <row r="14" spans="1:14" ht="26.4">
      <c r="A14" s="14" t="s">
        <v>6</v>
      </c>
      <c r="B14" s="15" t="str">
        <f>""</f>
        <v/>
      </c>
      <c r="C14" s="16"/>
      <c r="D14" s="16"/>
      <c r="E14" s="15" t="str">
        <f>""</f>
        <v/>
      </c>
      <c r="F14" s="16"/>
      <c r="G14" s="17"/>
      <c r="H14" s="16"/>
      <c r="I14" s="18" t="s">
        <v>9</v>
      </c>
      <c r="J14" s="16">
        <v>107.34</v>
      </c>
      <c r="K14" s="15" t="str">
        <f>"Изг. и распр. печатных и иных агит. материалов"</f>
        <v>Изг. и распр. печатных и иных агит. материалов</v>
      </c>
      <c r="L14" s="16"/>
      <c r="M14" s="15" t="str">
        <f>""</f>
        <v/>
      </c>
      <c r="N14" s="3"/>
    </row>
    <row r="15" spans="1:14" ht="26.4">
      <c r="A15" s="14" t="s">
        <v>6</v>
      </c>
      <c r="B15" s="15" t="str">
        <f>""</f>
        <v/>
      </c>
      <c r="C15" s="16"/>
      <c r="D15" s="16"/>
      <c r="E15" s="15" t="str">
        <f>""</f>
        <v/>
      </c>
      <c r="F15" s="16"/>
      <c r="G15" s="17"/>
      <c r="H15" s="16"/>
      <c r="I15" s="18" t="s">
        <v>10</v>
      </c>
      <c r="J15" s="16">
        <v>104.4</v>
      </c>
      <c r="K15" s="15" t="str">
        <f>"Изг. и распр. печатных и иных агит. материалов"</f>
        <v>Изг. и распр. печатных и иных агит. материалов</v>
      </c>
      <c r="L15" s="16"/>
      <c r="M15" s="15" t="str">
        <f>""</f>
        <v/>
      </c>
      <c r="N15" s="3"/>
    </row>
    <row r="16" spans="1:14" ht="26.4">
      <c r="A16" s="14" t="s">
        <v>6</v>
      </c>
      <c r="B16" s="15" t="str">
        <f>""</f>
        <v/>
      </c>
      <c r="C16" s="16"/>
      <c r="D16" s="16"/>
      <c r="E16" s="15" t="str">
        <f>""</f>
        <v/>
      </c>
      <c r="F16" s="16"/>
      <c r="G16" s="17"/>
      <c r="H16" s="16"/>
      <c r="I16" s="18" t="s">
        <v>5</v>
      </c>
      <c r="J16" s="16">
        <v>91.8</v>
      </c>
      <c r="K16" s="15" t="str">
        <f>"Изг. и распр. печатных и иных агит. материалов"</f>
        <v>Изг. и распр. печатных и иных агит. материалов</v>
      </c>
      <c r="L16" s="16"/>
      <c r="M16" s="15" t="str">
        <f>""</f>
        <v/>
      </c>
      <c r="N16" s="3"/>
    </row>
    <row r="17" spans="1:14" ht="52.8">
      <c r="A17" s="13" t="s">
        <v>6</v>
      </c>
      <c r="B17" s="19" t="str">
        <f>"Итого по политической партии (Кемеровское региональное отделение Политической партии ЛДПР - Либерально-демократической партии России)"</f>
        <v>Итого по политической партии (Кемеровское региональное отделение Политической партии ЛДПР - Либерально-демократической партии России)</v>
      </c>
      <c r="C17" s="20">
        <v>8749.4</v>
      </c>
      <c r="D17" s="20">
        <v>0</v>
      </c>
      <c r="E17" s="19" t="str">
        <f>""</f>
        <v/>
      </c>
      <c r="F17" s="20">
        <v>0</v>
      </c>
      <c r="G17" s="21"/>
      <c r="H17" s="20">
        <v>1284.1099999999999</v>
      </c>
      <c r="I17" s="22"/>
      <c r="J17" s="20">
        <v>1178.01</v>
      </c>
      <c r="K17" s="19" t="str">
        <f>""</f>
        <v/>
      </c>
      <c r="L17" s="20">
        <v>0</v>
      </c>
      <c r="M17" s="19" t="str">
        <f>""</f>
        <v/>
      </c>
      <c r="N17" s="3"/>
    </row>
    <row r="18" spans="1:14" ht="79.2">
      <c r="A18" s="14" t="s">
        <v>11</v>
      </c>
      <c r="B18" s="15" t="str">
        <f>"Кузбасское региональное отделение Всероссийской политической партии ""ЕДИНАЯ РОССИЯ"""</f>
        <v>Кузбасское региональное отделение Всероссийской политической партии "ЕДИНАЯ РОССИЯ"</v>
      </c>
      <c r="C18" s="16">
        <v>4200</v>
      </c>
      <c r="D18" s="16">
        <v>4200</v>
      </c>
      <c r="E18" s="15" t="str">
        <f>"КЕМЕРОВСКИЙ ФОНД ПОДДЕРЖКИ РЕГИОНАЛЬНОГО СОТРУДНИЧЕСТВА И РАЗВИТИЯ"</f>
        <v>КЕМЕРОВСКИЙ ФОНД ПОДДЕРЖКИ РЕГИОНАЛЬНОГО СОТРУДНИЧЕСТВА И РАЗВИТИЯ</v>
      </c>
      <c r="F18" s="16"/>
      <c r="G18" s="17"/>
      <c r="H18" s="16">
        <v>397.09</v>
      </c>
      <c r="I18" s="18" t="s">
        <v>7</v>
      </c>
      <c r="J18" s="16">
        <v>340.2</v>
      </c>
      <c r="K18" s="15" t="str">
        <f>"Изг. и распр. печатных и иных агит. материалов"</f>
        <v>Изг. и распр. печатных и иных агит. материалов</v>
      </c>
      <c r="L18" s="16"/>
      <c r="M18" s="15" t="str">
        <f>""</f>
        <v/>
      </c>
      <c r="N18" s="12"/>
    </row>
    <row r="19" spans="1:14" ht="39.6">
      <c r="A19" s="13" t="s">
        <v>6</v>
      </c>
      <c r="B19" s="19" t="str">
        <f>"Итого по политической партии (Кузбасское региональное отделение Всероссийской политической партии ""ЕДИНАЯ РОССИЯ"")"</f>
        <v>Итого по политической партии (Кузбасское региональное отделение Всероссийской политической партии "ЕДИНАЯ РОССИЯ")</v>
      </c>
      <c r="C19" s="20">
        <v>4200</v>
      </c>
      <c r="D19" s="20">
        <v>4200</v>
      </c>
      <c r="E19" s="19" t="str">
        <f>""</f>
        <v/>
      </c>
      <c r="F19" s="20">
        <v>0</v>
      </c>
      <c r="G19" s="21"/>
      <c r="H19" s="20">
        <v>397.09</v>
      </c>
      <c r="I19" s="22"/>
      <c r="J19" s="20">
        <v>340.2</v>
      </c>
      <c r="K19" s="19" t="str">
        <f>""</f>
        <v/>
      </c>
      <c r="L19" s="20">
        <v>0</v>
      </c>
      <c r="M19" s="19" t="str">
        <f>""</f>
        <v/>
      </c>
      <c r="N19" s="3"/>
    </row>
    <row r="20" spans="1:14" ht="39.6">
      <c r="A20" s="14" t="s">
        <v>12</v>
      </c>
      <c r="B20" s="15" t="str">
        <f>"Региональное отделение в Кемеровской области - Кузбассе Политической партии ""НОВЫЕ ЛЮДИ"""</f>
        <v>Региональное отделение в Кемеровской области - Кузбассе Политической партии "НОВЫЕ ЛЮДИ"</v>
      </c>
      <c r="C20" s="16">
        <v>2100</v>
      </c>
      <c r="D20" s="16"/>
      <c r="E20" s="15" t="str">
        <f>""</f>
        <v/>
      </c>
      <c r="F20" s="16"/>
      <c r="G20" s="17"/>
      <c r="H20" s="16">
        <v>762.65</v>
      </c>
      <c r="I20" s="18" t="s">
        <v>13</v>
      </c>
      <c r="J20" s="16">
        <v>699.79</v>
      </c>
      <c r="K20" s="15" t="str">
        <f>"Изг. и распр. печатных и иных агит. материалов"</f>
        <v>Изг. и распр. печатных и иных агит. материалов</v>
      </c>
      <c r="L20" s="16"/>
      <c r="M20" s="15" t="str">
        <f>""</f>
        <v/>
      </c>
      <c r="N20" s="12"/>
    </row>
    <row r="21" spans="1:14" ht="52.8">
      <c r="A21" s="13" t="s">
        <v>6</v>
      </c>
      <c r="B21" s="19" t="str">
        <f>"Итого по политической партии (Региональное отделение в Кемеровской области - Кузбассе Политической партии ""НОВЫЕ ЛЮДИ"")"</f>
        <v>Итого по политической партии (Региональное отделение в Кемеровской области - Кузбассе Политической партии "НОВЫЕ ЛЮДИ")</v>
      </c>
      <c r="C21" s="20">
        <v>2100</v>
      </c>
      <c r="D21" s="20">
        <v>0</v>
      </c>
      <c r="E21" s="19" t="str">
        <f>""</f>
        <v/>
      </c>
      <c r="F21" s="20">
        <v>0</v>
      </c>
      <c r="G21" s="21"/>
      <c r="H21" s="20">
        <v>762.65</v>
      </c>
      <c r="I21" s="22"/>
      <c r="J21" s="20">
        <v>699.79</v>
      </c>
      <c r="K21" s="19" t="str">
        <f>""</f>
        <v/>
      </c>
      <c r="L21" s="20">
        <v>0</v>
      </c>
      <c r="M21" s="19" t="str">
        <f>""</f>
        <v/>
      </c>
      <c r="N21" s="3"/>
    </row>
    <row r="22" spans="1:14" ht="52.8">
      <c r="A22" s="14" t="s">
        <v>14</v>
      </c>
      <c r="B22" s="15" t="str">
        <f>"Региональное отделение Политической партии ""КОММУНИСТИЧЕСКАЯ ПАРТИЯ РОССИЙСКОЙ ФЕДЕРАЦИИ"" по Кемеровской области - Кузбассу"</f>
        <v>Региональное отделение Политической партии "КОММУНИСТИЧЕСКАЯ ПАРТИЯ РОССИЙСКОЙ ФЕДЕРАЦИИ" по Кемеровской области - Кузбассу</v>
      </c>
      <c r="C22" s="16">
        <v>300</v>
      </c>
      <c r="D22" s="16"/>
      <c r="E22" s="15" t="str">
        <f>""</f>
        <v/>
      </c>
      <c r="F22" s="16"/>
      <c r="G22" s="17"/>
      <c r="H22" s="16">
        <v>0</v>
      </c>
      <c r="I22" s="18"/>
      <c r="J22" s="16"/>
      <c r="K22" s="15" t="str">
        <f>""</f>
        <v/>
      </c>
      <c r="L22" s="16"/>
      <c r="M22" s="15" t="str">
        <f>""</f>
        <v/>
      </c>
      <c r="N22" s="12"/>
    </row>
    <row r="23" spans="1:14" ht="66">
      <c r="A23" s="13" t="s">
        <v>6</v>
      </c>
      <c r="B23" s="19" t="str">
        <f>"Итого по политической партии (Региональное отделение Политической партии ""КОММУНИСТИЧЕСКАЯ ПАРТИЯ РОССИЙСКОЙ ФЕДЕРАЦИИ"" по Кемеровской области - Кузбассу)"</f>
        <v>Итого по политической партии (Региональное отделение Политической партии "КОММУНИСТИЧЕСКАЯ ПАРТИЯ РОССИЙСКОЙ ФЕДЕРАЦИИ" по Кемеровской области - Кузбассу)</v>
      </c>
      <c r="C23" s="20">
        <v>300</v>
      </c>
      <c r="D23" s="20">
        <v>0</v>
      </c>
      <c r="E23" s="19" t="str">
        <f>""</f>
        <v/>
      </c>
      <c r="F23" s="20">
        <v>0</v>
      </c>
      <c r="G23" s="21"/>
      <c r="H23" s="20">
        <v>0</v>
      </c>
      <c r="I23" s="22"/>
      <c r="J23" s="20">
        <v>0</v>
      </c>
      <c r="K23" s="19" t="str">
        <f>""</f>
        <v/>
      </c>
      <c r="L23" s="20">
        <v>0</v>
      </c>
      <c r="M23" s="19" t="str">
        <f>""</f>
        <v/>
      </c>
      <c r="N23" s="12"/>
    </row>
    <row r="24" spans="1:14" ht="52.8">
      <c r="A24" s="14" t="s">
        <v>15</v>
      </c>
      <c r="B24" s="15" t="str">
        <f>"Региональное отделение Социалистической политической партии ""СПРАВЕДЛИВАЯ РОССИЯ – ПАТРИОТЫ – ЗА ПРАВДУ"" в Кемеровской области"</f>
        <v>Региональное отделение Социалистической политической партии "СПРАВЕДЛИВАЯ РОССИЯ – ПАТРИОТЫ – ЗА ПРАВДУ" в Кемеровской области</v>
      </c>
      <c r="C24" s="16"/>
      <c r="D24" s="16"/>
      <c r="E24" s="15" t="str">
        <f>""</f>
        <v/>
      </c>
      <c r="F24" s="16"/>
      <c r="G24" s="17"/>
      <c r="H24" s="16"/>
      <c r="I24" s="18" t="s">
        <v>9</v>
      </c>
      <c r="J24" s="16">
        <v>115.2</v>
      </c>
      <c r="K24" s="15" t="str">
        <f>"Изг. и распр. печатных и иных агит. материалов"</f>
        <v>Изг. и распр. печатных и иных агит. материалов</v>
      </c>
      <c r="L24" s="16"/>
      <c r="M24" s="15" t="str">
        <f>""</f>
        <v/>
      </c>
      <c r="N24" s="12"/>
    </row>
    <row r="25" spans="1:14" ht="26.4">
      <c r="A25" s="14" t="s">
        <v>6</v>
      </c>
      <c r="B25" s="15" t="str">
        <f>""</f>
        <v/>
      </c>
      <c r="C25" s="16"/>
      <c r="D25" s="16"/>
      <c r="E25" s="15" t="str">
        <f>""</f>
        <v/>
      </c>
      <c r="F25" s="16"/>
      <c r="G25" s="17"/>
      <c r="H25" s="16"/>
      <c r="I25" s="18" t="s">
        <v>9</v>
      </c>
      <c r="J25" s="16">
        <v>53.15</v>
      </c>
      <c r="K25" s="15" t="str">
        <f>"Иные расходы на проведение изб.камп."</f>
        <v>Иные расходы на проведение изб.камп.</v>
      </c>
      <c r="L25" s="16"/>
      <c r="M25" s="15" t="str">
        <f>""</f>
        <v/>
      </c>
      <c r="N25" s="3"/>
    </row>
    <row r="26" spans="1:14" ht="66">
      <c r="A26" s="13" t="s">
        <v>6</v>
      </c>
      <c r="B26" s="19" t="str">
        <f>"Итого по политической партии (Региональное отделение Социалистической политической партии ""СПРАВЕДЛИВАЯ РОССИЯ – ПАТРИОТЫ – ЗА ПРАВДУ"" в Кемеровской области)"</f>
        <v>Итого по политической партии (Региональное отделение Социалистической политической партии "СПРАВЕДЛИВАЯ РОССИЯ – ПАТРИОТЫ – ЗА ПРАВДУ" в Кемеровской области)</v>
      </c>
      <c r="C26" s="20">
        <v>3255.26</v>
      </c>
      <c r="D26" s="20">
        <v>0</v>
      </c>
      <c r="E26" s="19" t="str">
        <f>""</f>
        <v/>
      </c>
      <c r="F26" s="20">
        <v>0</v>
      </c>
      <c r="G26" s="21"/>
      <c r="H26" s="20">
        <v>189.65</v>
      </c>
      <c r="I26" s="22"/>
      <c r="J26" s="20">
        <v>168.35</v>
      </c>
      <c r="K26" s="19" t="str">
        <f>""</f>
        <v/>
      </c>
      <c r="L26" s="20">
        <v>0</v>
      </c>
      <c r="M26" s="19" t="str">
        <f>""</f>
        <v/>
      </c>
      <c r="N26" s="3"/>
    </row>
    <row r="27" spans="1:14">
      <c r="A27" s="13" t="s">
        <v>6</v>
      </c>
      <c r="B27" s="19" t="str">
        <f>"Итого"</f>
        <v>Итого</v>
      </c>
      <c r="C27" s="20">
        <v>18604.66</v>
      </c>
      <c r="D27" s="20">
        <v>4200</v>
      </c>
      <c r="E27" s="19" t="str">
        <f>""</f>
        <v/>
      </c>
      <c r="F27" s="20">
        <v>0</v>
      </c>
      <c r="G27" s="21">
        <v>0</v>
      </c>
      <c r="H27" s="20">
        <v>2633.5</v>
      </c>
      <c r="I27" s="22"/>
      <c r="J27" s="20">
        <v>2386.35</v>
      </c>
      <c r="K27" s="19" t="str">
        <f>""</f>
        <v/>
      </c>
      <c r="L27" s="20">
        <v>0</v>
      </c>
      <c r="M27" s="19" t="str">
        <f>""</f>
        <v/>
      </c>
      <c r="N27" s="12"/>
    </row>
    <row r="28" spans="1:14">
      <c r="N28" s="12"/>
    </row>
  </sheetData>
  <mergeCells count="18">
    <mergeCell ref="I6:K6"/>
    <mergeCell ref="L6:L8"/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2023-08-02T08:35:00Z</cp:lastPrinted>
  <dcterms:created xsi:type="dcterms:W3CDTF">2023-08-02T08:33:34Z</dcterms:created>
  <dcterms:modified xsi:type="dcterms:W3CDTF">2023-08-02T08:36:10Z</dcterms:modified>
</cp:coreProperties>
</file>