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45" i="1"/>
  <c r="M46"/>
  <c r="B81"/>
  <c r="E81"/>
  <c r="K81"/>
  <c r="B82"/>
  <c r="E82"/>
  <c r="K82"/>
  <c r="K16"/>
  <c r="E16"/>
  <c r="B16"/>
  <c r="K15"/>
  <c r="E15"/>
  <c r="B15"/>
  <c r="B85"/>
  <c r="E85"/>
  <c r="K85"/>
  <c r="B86"/>
  <c r="E86"/>
  <c r="K86"/>
  <c r="B57"/>
  <c r="E57"/>
  <c r="K57"/>
  <c r="B58"/>
  <c r="E58"/>
  <c r="K58"/>
  <c r="B83"/>
  <c r="E83"/>
  <c r="K83"/>
  <c r="B84"/>
  <c r="E84"/>
  <c r="K84"/>
  <c r="B59"/>
  <c r="E59"/>
  <c r="K59"/>
  <c r="B60"/>
  <c r="E60"/>
  <c r="K60"/>
  <c r="K62"/>
  <c r="E62"/>
  <c r="B62"/>
  <c r="K61"/>
  <c r="E61"/>
  <c r="B61"/>
  <c r="K24"/>
  <c r="E24"/>
  <c r="B24"/>
  <c r="K23"/>
  <c r="E23"/>
  <c r="B23"/>
  <c r="B49"/>
  <c r="E49"/>
  <c r="K49"/>
  <c r="B50"/>
  <c r="E50"/>
  <c r="K50"/>
  <c r="K12"/>
  <c r="E12"/>
  <c r="B12"/>
  <c r="K11"/>
  <c r="E11"/>
  <c r="B11"/>
  <c r="I7"/>
  <c r="M97" l="1"/>
  <c r="K97"/>
  <c r="E97"/>
  <c r="B97"/>
  <c r="M96"/>
  <c r="K96"/>
  <c r="E96"/>
  <c r="B98"/>
  <c r="M95"/>
  <c r="K95"/>
  <c r="E95"/>
  <c r="B95"/>
  <c r="M94"/>
  <c r="K94"/>
  <c r="E94"/>
  <c r="E55"/>
  <c r="E65"/>
  <c r="E71"/>
  <c r="E73"/>
  <c r="E77"/>
  <c r="E79"/>
  <c r="E88"/>
  <c r="E87"/>
  <c r="E80"/>
  <c r="E78"/>
  <c r="E74"/>
  <c r="E72"/>
  <c r="E66"/>
  <c r="B52"/>
  <c r="M36"/>
  <c r="M35"/>
  <c r="M34"/>
  <c r="K34"/>
  <c r="E34"/>
  <c r="B34"/>
  <c r="M33"/>
  <c r="K33"/>
  <c r="E33"/>
  <c r="M32"/>
  <c r="K32"/>
  <c r="E32"/>
  <c r="B32"/>
  <c r="M31"/>
  <c r="K31"/>
  <c r="E31"/>
  <c r="M30"/>
  <c r="K30"/>
  <c r="E30"/>
  <c r="B30"/>
  <c r="M29"/>
  <c r="K29"/>
  <c r="E29"/>
  <c r="M28"/>
  <c r="K28"/>
  <c r="E28"/>
  <c r="B28"/>
  <c r="M27"/>
  <c r="K27"/>
  <c r="E27"/>
  <c r="M26"/>
  <c r="K26"/>
  <c r="E26"/>
  <c r="B26"/>
  <c r="M25"/>
  <c r="K25"/>
  <c r="E25"/>
  <c r="M24"/>
  <c r="M23"/>
  <c r="M22"/>
  <c r="K22"/>
  <c r="E22"/>
  <c r="B22"/>
  <c r="M21"/>
  <c r="K21"/>
  <c r="E21"/>
  <c r="M20"/>
  <c r="M17"/>
  <c r="M16"/>
  <c r="M15"/>
  <c r="M14"/>
  <c r="M13"/>
  <c r="M12"/>
  <c r="M11"/>
  <c r="M60"/>
  <c r="M59"/>
  <c r="M58"/>
  <c r="M57"/>
  <c r="M56"/>
  <c r="K56"/>
  <c r="E56"/>
  <c r="B56"/>
  <c r="M55"/>
  <c r="K55"/>
  <c r="M54"/>
  <c r="K54"/>
  <c r="E54"/>
  <c r="B54"/>
  <c r="M53"/>
  <c r="K53"/>
  <c r="E53"/>
  <c r="M52"/>
  <c r="K52"/>
  <c r="E52"/>
  <c r="M51"/>
  <c r="K51"/>
  <c r="E51"/>
  <c r="M50"/>
  <c r="M49"/>
  <c r="M48"/>
  <c r="K48"/>
  <c r="E48"/>
  <c r="B48"/>
  <c r="M47"/>
  <c r="K47"/>
  <c r="E47"/>
  <c r="M44"/>
  <c r="K44"/>
  <c r="E44"/>
  <c r="B44"/>
  <c r="M43"/>
  <c r="K43"/>
  <c r="E43"/>
  <c r="M42"/>
  <c r="K42"/>
  <c r="E42"/>
  <c r="B42"/>
  <c r="M41"/>
  <c r="K41"/>
  <c r="E41"/>
  <c r="M40"/>
  <c r="K40"/>
  <c r="E40"/>
  <c r="B40"/>
  <c r="M39"/>
  <c r="K39"/>
  <c r="E39"/>
  <c r="M38"/>
  <c r="K38"/>
  <c r="E38"/>
  <c r="B38"/>
  <c r="M37"/>
  <c r="K37"/>
  <c r="E37"/>
  <c r="M84"/>
  <c r="M83"/>
  <c r="M82"/>
  <c r="M81"/>
  <c r="M80"/>
  <c r="K80"/>
  <c r="B80"/>
  <c r="M79"/>
  <c r="K79"/>
  <c r="M78"/>
  <c r="K78"/>
  <c r="B78"/>
  <c r="M77"/>
  <c r="K77"/>
  <c r="M76"/>
  <c r="K76"/>
  <c r="E76"/>
  <c r="B76"/>
  <c r="M75"/>
  <c r="K75"/>
  <c r="E75"/>
  <c r="M74"/>
  <c r="K74"/>
  <c r="B74"/>
  <c r="M73"/>
  <c r="K73"/>
  <c r="M72"/>
  <c r="K72"/>
  <c r="B72"/>
  <c r="M71"/>
  <c r="K71"/>
  <c r="M70"/>
  <c r="K70"/>
  <c r="E70"/>
  <c r="B70"/>
  <c r="M69"/>
  <c r="K69"/>
  <c r="E69"/>
  <c r="M68"/>
  <c r="K68"/>
  <c r="E68"/>
  <c r="B68"/>
  <c r="M67"/>
  <c r="K67"/>
  <c r="E67"/>
  <c r="M66"/>
  <c r="K66"/>
  <c r="B66"/>
  <c r="M65"/>
  <c r="K65"/>
  <c r="M64"/>
  <c r="K64"/>
  <c r="E64"/>
  <c r="B64"/>
  <c r="M63"/>
  <c r="K63"/>
  <c r="E63"/>
  <c r="M62"/>
  <c r="M61"/>
  <c r="M90"/>
  <c r="M89"/>
  <c r="M88"/>
  <c r="K88"/>
  <c r="B88"/>
  <c r="M87"/>
  <c r="K87"/>
  <c r="M86"/>
  <c r="M85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<sst xmlns="http://schemas.openxmlformats.org/spreadsheetml/2006/main" count="88" uniqueCount="48">
  <si>
    <t>В тыс. руб.</t>
  </si>
  <si>
    <t>1</t>
  </si>
  <si>
    <t/>
  </si>
  <si>
    <t>Воробьев Андрей Александрович</t>
  </si>
  <si>
    <t>Гейс Анастасия Викторовна</t>
  </si>
  <si>
    <t>Гмызина Анна Геннадьевна</t>
  </si>
  <si>
    <t>Горнаулова Татьяна Сергеевна</t>
  </si>
  <si>
    <t>Городештян Мария Сергеевна</t>
  </si>
  <si>
    <t>Желонкина Надежда Владимировна</t>
  </si>
  <si>
    <t>Зимина Вероника Александровна</t>
  </si>
  <si>
    <t>Зубрицкая Алина Вячеславовна</t>
  </si>
  <si>
    <t>Исакова Юлия Викторовна</t>
  </si>
  <si>
    <t>Казарян Завен Татулович</t>
  </si>
  <si>
    <t>Коновалова Анна Николаевна</t>
  </si>
  <si>
    <t>Логунова Вероника Витальевна</t>
  </si>
  <si>
    <t>Мисунс Ирина Владимировна</t>
  </si>
  <si>
    <t>Обухова Светлана Владимировна</t>
  </si>
  <si>
    <t>Полтавский Илья Игоревич</t>
  </si>
  <si>
    <t>Полыгалова Любовь Евгеньевна</t>
  </si>
  <si>
    <t>Рудниченко Ярослав Олегович</t>
  </si>
  <si>
    <t>Соловьев Андрей Геннадьевич</t>
  </si>
  <si>
    <t>Сопкина Дарья Николаевна</t>
  </si>
  <si>
    <t>Суворов Александр Павлович</t>
  </si>
  <si>
    <t>Тересков Олег Викторович</t>
  </si>
  <si>
    <t>Трифонова Анастасия Андреевна</t>
  </si>
  <si>
    <t>Труханова Ирина Викторовна</t>
  </si>
  <si>
    <t>Шереметов Вячеслав Николаевич</t>
  </si>
  <si>
    <t>Щербинин Андрей Валериевич</t>
  </si>
  <si>
    <t>Выборы депутатов Совета народных депутатов Беловского городского округа седьмого созыва</t>
  </si>
  <si>
    <t>Сясин Сергей Олегович</t>
  </si>
  <si>
    <t>Петрухненко Николай Александрович</t>
  </si>
  <si>
    <t>ООО "АВТОГАРАНТ"</t>
  </si>
  <si>
    <t>СВЕДЕНИЯ
о поступлении средств в избирательные фонды кандидатов,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</si>
  <si>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04.08.2023</t>
  </si>
  <si>
    <t>03.08.2023</t>
  </si>
  <si>
    <t>Оплата других работ/услуг</t>
  </si>
  <si>
    <t>Итого по кандидату</t>
  </si>
  <si>
    <t>По состоянию на 04.09.2023</t>
  </si>
  <si>
    <t>Боровской Геннадий Николаевич</t>
  </si>
  <si>
    <t>ООО "ЗЕЛЕНСТРОЙ"</t>
  </si>
  <si>
    <t>01.09.2023</t>
  </si>
  <si>
    <t>30.08.2023</t>
  </si>
  <si>
    <t>Веревкин Андрей Александрович</t>
  </si>
  <si>
    <t>Ковтун Андрей Иванович</t>
  </si>
  <si>
    <t>ООО "ЗОДЧИЙ"</t>
  </si>
  <si>
    <t>Жуков Вячеслав Александрович</t>
  </si>
  <si>
    <t>Шмонин Иван Александрович</t>
  </si>
  <si>
    <t>ООО "ТКО СФЕРА"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</si>
</sst>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0" fillId="0" borderId="0" xfId="0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5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0" borderId="0" xfId="0" quotePrefix="1" applyFont="1" applyAlignment="1"/>
    <xf numFmtId="0" fontId="7" fillId="0" borderId="0" xfId="0" applyFont="1"/>
    <xf numFmtId="0" fontId="8" fillId="3" borderId="2" xfId="0" quotePrefix="1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tabSelected="1" topLeftCell="A84" zoomScale="85" zoomScaleNormal="85" workbookViewId="0">
      <selection activeCell="M91" sqref="L91:M92"/>
    </sheetView>
  </sheetViews>
  <sheetFormatPr defaultRowHeight="14.4"/>
  <cols>
    <col min="1" max="1" width="8" customWidth="1"/>
    <col min="2" max="2" width="29.109375" customWidth="1"/>
    <col min="3" max="3" width="12.109375" customWidth="1"/>
    <col min="4" max="4" width="15.109375" customWidth="1"/>
    <col min="5" max="5" width="18.6640625" customWidth="1"/>
    <col min="6" max="6" width="15.109375" customWidth="1"/>
    <col min="7" max="7" width="5.5546875" customWidth="1"/>
    <col min="8" max="8" width="6.55468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10.77734375" customWidth="1"/>
    <col min="14" max="14" width="8.88671875" customWidth="1"/>
  </cols>
  <sheetData>
    <row r="1" spans="1:14" ht="145.80000000000001" customHeight="1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7"/>
    </row>
    <row r="2" spans="1:14" ht="15.6" customHeight="1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7"/>
    </row>
    <row r="3" spans="1:14" ht="15.6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>
      <c r="M4" s="18" t="s">
        <v>37</v>
      </c>
    </row>
    <row r="5" spans="1:14">
      <c r="M5" s="2" t="s">
        <v>0</v>
      </c>
    </row>
    <row r="6" spans="1:14" ht="24" customHeight="1">
      <c r="A6" s="25" t="str">
        <f t="shared" ref="A6" si="0">"№
п/п"</f>
        <v>№
п/п</v>
      </c>
      <c r="B6" s="25" t="str">
        <f t="shared" ref="B6" si="1">"Фамилия, имя, отчество кандидата"</f>
        <v>Фамилия, имя, отчество кандидата</v>
      </c>
      <c r="C6" s="28" t="str">
        <f t="shared" ref="C6" si="2">"Поступило средств"</f>
        <v>Поступило средств</v>
      </c>
      <c r="D6" s="29"/>
      <c r="E6" s="29"/>
      <c r="F6" s="29"/>
      <c r="G6" s="30"/>
      <c r="H6" s="28" t="str">
        <f t="shared" ref="H6" si="3">"Израсходовано средств"</f>
        <v>Израсходовано средств</v>
      </c>
      <c r="I6" s="29"/>
      <c r="J6" s="29"/>
      <c r="K6" s="30"/>
      <c r="L6" s="28" t="str">
        <f t="shared" ref="L6" si="4">"Возвращено средств"</f>
        <v>Возвращено средств</v>
      </c>
      <c r="M6" s="30"/>
    </row>
    <row r="7" spans="1:14" ht="49.95" customHeight="1">
      <c r="A7" s="27"/>
      <c r="B7" s="27"/>
      <c r="C7" s="25" t="str">
        <f t="shared" ref="C7" si="5">"всего"</f>
        <v>всего</v>
      </c>
      <c r="D7" s="28" t="str">
        <f t="shared" ref="D7" si="6">"из них"</f>
        <v>из них</v>
      </c>
      <c r="E7" s="29"/>
      <c r="F7" s="29"/>
      <c r="G7" s="30"/>
      <c r="H7" s="25" t="str">
        <f t="shared" ref="H7" si="7">"всего"</f>
        <v>всего</v>
      </c>
      <c r="I7" s="28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29"/>
      <c r="K7" s="30"/>
      <c r="L7" s="25" t="str">
        <f t="shared" ref="L7" si="8">"сумма, тыс. руб."</f>
        <v>сумма, тыс. руб.</v>
      </c>
      <c r="M7" s="25" t="str">
        <f t="shared" ref="M7" si="9">"основание возврата"</f>
        <v>основание возврата</v>
      </c>
      <c r="N7" s="1"/>
    </row>
    <row r="8" spans="1:14" ht="70.05" customHeight="1">
      <c r="A8" s="27"/>
      <c r="B8" s="27"/>
      <c r="C8" s="27"/>
      <c r="D8" s="28" t="str">
        <f t="shared" ref="D8" si="10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30"/>
      <c r="F8" s="28" t="str">
        <f t="shared" ref="F8" si="11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0"/>
      <c r="H8" s="27"/>
      <c r="I8" s="25" t="str">
        <f t="shared" ref="I8" si="12">"дата операции"</f>
        <v>дата операции</v>
      </c>
      <c r="J8" s="25" t="str">
        <f t="shared" ref="J8" si="13">"сумма, тыс. руб."</f>
        <v>сумма, тыс. руб.</v>
      </c>
      <c r="K8" s="25" t="str">
        <f t="shared" ref="K8" si="14">"назначение платежа"</f>
        <v>назначение платежа</v>
      </c>
      <c r="L8" s="27"/>
      <c r="M8" s="27"/>
      <c r="N8" s="1"/>
    </row>
    <row r="9" spans="1:14" ht="57.6" customHeight="1">
      <c r="A9" s="26"/>
      <c r="B9" s="26"/>
      <c r="C9" s="26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26"/>
      <c r="I9" s="26"/>
      <c r="J9" s="26"/>
      <c r="K9" s="26"/>
      <c r="L9" s="26"/>
      <c r="M9" s="26"/>
      <c r="N9" s="1"/>
    </row>
    <row r="10" spans="1:14">
      <c r="A10" s="5" t="s">
        <v>1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39.6">
      <c r="A11" s="6">
        <v>1</v>
      </c>
      <c r="B11" s="15" t="str">
        <f>"Береснев Валерий Васильевич"</f>
        <v>Береснев Валерий Васильевич</v>
      </c>
      <c r="C11" s="16">
        <v>250</v>
      </c>
      <c r="D11" s="16">
        <v>250</v>
      </c>
      <c r="E11" s="15" t="str">
        <f>"ООО МК ""БЕЛРЕМСЕРВИС"""</f>
        <v>ООО МК "БЕЛРЕМСЕРВИС"</v>
      </c>
      <c r="F11" s="16"/>
      <c r="G11" s="9"/>
      <c r="H11" s="16">
        <v>239.88</v>
      </c>
      <c r="I11" s="10" t="s">
        <v>33</v>
      </c>
      <c r="J11" s="16">
        <v>230</v>
      </c>
      <c r="K11" s="15" t="str">
        <f>"Оплата других работ/услуг"</f>
        <v>Оплата других работ/услуг</v>
      </c>
      <c r="L11" s="16"/>
      <c r="M11" s="7" t="str">
        <f>""</f>
        <v/>
      </c>
      <c r="N11" s="4"/>
    </row>
    <row r="12" spans="1:14">
      <c r="A12" s="5">
        <v>1</v>
      </c>
      <c r="B12" s="11" t="str">
        <f>"Итого по кандидату"</f>
        <v>Итого по кандидату</v>
      </c>
      <c r="C12" s="12">
        <v>250</v>
      </c>
      <c r="D12" s="12">
        <v>250</v>
      </c>
      <c r="E12" s="11" t="str">
        <f>""</f>
        <v/>
      </c>
      <c r="F12" s="12">
        <v>0</v>
      </c>
      <c r="G12" s="13"/>
      <c r="H12" s="12">
        <v>239.88</v>
      </c>
      <c r="I12" s="14"/>
      <c r="J12" s="12">
        <v>230</v>
      </c>
      <c r="K12" s="11" t="str">
        <f>""</f>
        <v/>
      </c>
      <c r="L12" s="12">
        <v>0</v>
      </c>
      <c r="M12" s="11" t="str">
        <f>""</f>
        <v/>
      </c>
      <c r="N12" s="4"/>
    </row>
    <row r="13" spans="1:14" s="40" customFormat="1" ht="39.6">
      <c r="A13" s="31">
        <v>2</v>
      </c>
      <c r="B13" s="35" t="s">
        <v>38</v>
      </c>
      <c r="C13" s="36">
        <v>259.88</v>
      </c>
      <c r="D13" s="36">
        <v>250</v>
      </c>
      <c r="E13" s="35" t="s">
        <v>39</v>
      </c>
      <c r="F13" s="36"/>
      <c r="G13" s="37"/>
      <c r="H13" s="36">
        <v>259.88</v>
      </c>
      <c r="I13" s="38" t="s">
        <v>40</v>
      </c>
      <c r="J13" s="36">
        <v>250</v>
      </c>
      <c r="K13" s="35" t="s">
        <v>35</v>
      </c>
      <c r="L13" s="36"/>
      <c r="M13" s="35" t="str">
        <f>""</f>
        <v/>
      </c>
      <c r="N13" s="39"/>
    </row>
    <row r="14" spans="1:14" s="40" customFormat="1">
      <c r="A14" s="41">
        <v>2</v>
      </c>
      <c r="B14" s="42" t="s">
        <v>36</v>
      </c>
      <c r="C14" s="43">
        <v>259.88</v>
      </c>
      <c r="D14" s="43">
        <v>250</v>
      </c>
      <c r="E14" s="42" t="s">
        <v>2</v>
      </c>
      <c r="F14" s="43">
        <v>0</v>
      </c>
      <c r="G14" s="44"/>
      <c r="H14" s="43">
        <v>259.88</v>
      </c>
      <c r="I14" s="45"/>
      <c r="J14" s="43">
        <v>250</v>
      </c>
      <c r="K14" s="42" t="s">
        <v>2</v>
      </c>
      <c r="L14" s="43">
        <v>0</v>
      </c>
      <c r="M14" s="42" t="str">
        <f>""</f>
        <v/>
      </c>
      <c r="N14" s="39"/>
    </row>
    <row r="15" spans="1:14">
      <c r="A15" s="6">
        <v>3</v>
      </c>
      <c r="B15" s="15" t="str">
        <f>"Буланович Олег Александрович"</f>
        <v>Буланович Олег Александрович</v>
      </c>
      <c r="C15" s="16">
        <v>9.8800000000000008</v>
      </c>
      <c r="D15" s="16"/>
      <c r="E15" s="15" t="str">
        <f>""</f>
        <v/>
      </c>
      <c r="F15" s="16"/>
      <c r="G15" s="9"/>
      <c r="H15" s="16">
        <v>9.8800000000000008</v>
      </c>
      <c r="I15" s="10"/>
      <c r="J15" s="16"/>
      <c r="K15" s="15" t="str">
        <f>""</f>
        <v/>
      </c>
      <c r="L15" s="16"/>
      <c r="M15" s="7" t="str">
        <f>""</f>
        <v/>
      </c>
      <c r="N15" s="4"/>
    </row>
    <row r="16" spans="1:14">
      <c r="A16" s="5">
        <v>3</v>
      </c>
      <c r="B16" s="11" t="str">
        <f>"Итого по кандидату"</f>
        <v>Итого по кандидату</v>
      </c>
      <c r="C16" s="12">
        <v>9.8800000000000008</v>
      </c>
      <c r="D16" s="12">
        <v>0</v>
      </c>
      <c r="E16" s="11" t="str">
        <f>""</f>
        <v/>
      </c>
      <c r="F16" s="12">
        <v>0</v>
      </c>
      <c r="G16" s="13"/>
      <c r="H16" s="12">
        <v>9.8800000000000008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 ht="39.6">
      <c r="A17" s="6">
        <v>4</v>
      </c>
      <c r="B17" s="57" t="s">
        <v>42</v>
      </c>
      <c r="C17" s="58"/>
      <c r="D17" s="58"/>
      <c r="E17" s="57" t="s">
        <v>2</v>
      </c>
      <c r="F17" s="58"/>
      <c r="G17" s="59"/>
      <c r="H17" s="58"/>
      <c r="I17" s="60" t="s">
        <v>40</v>
      </c>
      <c r="J17" s="58">
        <v>100</v>
      </c>
      <c r="K17" s="57" t="s">
        <v>35</v>
      </c>
      <c r="L17" s="58"/>
      <c r="M17" s="7" t="str">
        <f>""</f>
        <v/>
      </c>
      <c r="N17" s="4"/>
    </row>
    <row r="18" spans="1:14" s="46" customFormat="1" ht="39.6">
      <c r="A18" s="48"/>
      <c r="B18" s="57" t="s">
        <v>2</v>
      </c>
      <c r="C18" s="58"/>
      <c r="D18" s="58"/>
      <c r="E18" s="57" t="s">
        <v>2</v>
      </c>
      <c r="F18" s="58"/>
      <c r="G18" s="59"/>
      <c r="H18" s="58"/>
      <c r="I18" s="60" t="s">
        <v>40</v>
      </c>
      <c r="J18" s="58">
        <v>100</v>
      </c>
      <c r="K18" s="57" t="s">
        <v>35</v>
      </c>
      <c r="L18" s="58"/>
      <c r="M18" s="49"/>
      <c r="N18" s="47"/>
    </row>
    <row r="19" spans="1:14" s="46" customFormat="1" ht="39.6">
      <c r="A19" s="48"/>
      <c r="B19" s="57" t="s">
        <v>2</v>
      </c>
      <c r="C19" s="58"/>
      <c r="D19" s="58"/>
      <c r="E19" s="57" t="s">
        <v>2</v>
      </c>
      <c r="F19" s="58"/>
      <c r="G19" s="59"/>
      <c r="H19" s="58"/>
      <c r="I19" s="60" t="s">
        <v>40</v>
      </c>
      <c r="J19" s="58">
        <v>100</v>
      </c>
      <c r="K19" s="57" t="s">
        <v>35</v>
      </c>
      <c r="L19" s="58"/>
      <c r="M19" s="49"/>
      <c r="N19" s="47"/>
    </row>
    <row r="20" spans="1:14">
      <c r="A20" s="5">
        <v>4</v>
      </c>
      <c r="B20" s="61" t="s">
        <v>36</v>
      </c>
      <c r="C20" s="62">
        <v>309.88</v>
      </c>
      <c r="D20" s="62">
        <v>0</v>
      </c>
      <c r="E20" s="61" t="s">
        <v>2</v>
      </c>
      <c r="F20" s="62">
        <v>0</v>
      </c>
      <c r="G20" s="63"/>
      <c r="H20" s="62">
        <v>309.88</v>
      </c>
      <c r="I20" s="64"/>
      <c r="J20" s="62">
        <v>300</v>
      </c>
      <c r="K20" s="61" t="s">
        <v>2</v>
      </c>
      <c r="L20" s="62">
        <v>0</v>
      </c>
      <c r="M20" s="11" t="str">
        <f>""</f>
        <v/>
      </c>
      <c r="N20" s="4"/>
    </row>
    <row r="21" spans="1:14">
      <c r="A21" s="6">
        <v>5</v>
      </c>
      <c r="B21" s="7" t="s">
        <v>3</v>
      </c>
      <c r="C21" s="8">
        <v>0</v>
      </c>
      <c r="D21" s="8"/>
      <c r="E21" s="7" t="str">
        <f>""</f>
        <v/>
      </c>
      <c r="F21" s="8"/>
      <c r="G21" s="9"/>
      <c r="H21" s="8">
        <v>0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>
        <v>5</v>
      </c>
      <c r="B22" s="11" t="str">
        <f>"Итого по кандидату"</f>
        <v>Итого по кандидату</v>
      </c>
      <c r="C22" s="12">
        <v>0</v>
      </c>
      <c r="D22" s="12">
        <v>0</v>
      </c>
      <c r="E22" s="11" t="str">
        <f>""</f>
        <v/>
      </c>
      <c r="F22" s="12">
        <v>0</v>
      </c>
      <c r="G22" s="13"/>
      <c r="H22" s="12">
        <v>0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6</v>
      </c>
      <c r="B23" s="15" t="str">
        <f>"Галемский Андрей Владимирович"</f>
        <v>Галемский Андрей Владимирович</v>
      </c>
      <c r="C23" s="16">
        <v>9.8800000000000008</v>
      </c>
      <c r="D23" s="16"/>
      <c r="E23" s="15" t="str">
        <f>""</f>
        <v/>
      </c>
      <c r="F23" s="16"/>
      <c r="G23" s="9"/>
      <c r="H23" s="16">
        <v>9.8800000000000008</v>
      </c>
      <c r="I23" s="10"/>
      <c r="J23" s="16"/>
      <c r="K23" s="15" t="str">
        <f>""</f>
        <v/>
      </c>
      <c r="L23" s="16"/>
      <c r="M23" s="7" t="str">
        <f>""</f>
        <v/>
      </c>
      <c r="N23" s="4"/>
    </row>
    <row r="24" spans="1:14">
      <c r="A24" s="5">
        <v>6</v>
      </c>
      <c r="B24" s="11" t="str">
        <f>"Итого по кандидату"</f>
        <v>Итого по кандидату</v>
      </c>
      <c r="C24" s="12">
        <v>9.8800000000000008</v>
      </c>
      <c r="D24" s="12">
        <v>0</v>
      </c>
      <c r="E24" s="11" t="str">
        <f>""</f>
        <v/>
      </c>
      <c r="F24" s="12">
        <v>0</v>
      </c>
      <c r="G24" s="13"/>
      <c r="H24" s="12">
        <v>9.8800000000000008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>
      <c r="A25" s="6">
        <v>7</v>
      </c>
      <c r="B25" s="7" t="s">
        <v>4</v>
      </c>
      <c r="C25" s="8">
        <v>0</v>
      </c>
      <c r="D25" s="8"/>
      <c r="E25" s="7" t="str">
        <f>""</f>
        <v/>
      </c>
      <c r="F25" s="8"/>
      <c r="G25" s="9"/>
      <c r="H25" s="8">
        <v>0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5">
        <v>7</v>
      </c>
      <c r="B26" s="11" t="str">
        <f>"Итого по кандидату"</f>
        <v>Итого по кандидату</v>
      </c>
      <c r="C26" s="12">
        <v>0</v>
      </c>
      <c r="D26" s="12">
        <v>0</v>
      </c>
      <c r="E26" s="11" t="str">
        <f>""</f>
        <v/>
      </c>
      <c r="F26" s="12">
        <v>0</v>
      </c>
      <c r="G26" s="13"/>
      <c r="H26" s="12">
        <v>0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6">
        <v>8</v>
      </c>
      <c r="B27" s="7" t="s">
        <v>5</v>
      </c>
      <c r="C27" s="8">
        <v>0.3</v>
      </c>
      <c r="D27" s="8"/>
      <c r="E27" s="7" t="str">
        <f>""</f>
        <v/>
      </c>
      <c r="F27" s="8"/>
      <c r="G27" s="9"/>
      <c r="H27" s="8">
        <v>0.3</v>
      </c>
      <c r="I27" s="10"/>
      <c r="J27" s="8"/>
      <c r="K27" s="7" t="str">
        <f>""</f>
        <v/>
      </c>
      <c r="L27" s="8"/>
      <c r="M27" s="7" t="str">
        <f>""</f>
        <v/>
      </c>
      <c r="N27" s="4"/>
    </row>
    <row r="28" spans="1:14">
      <c r="A28" s="5">
        <v>8</v>
      </c>
      <c r="B28" s="11" t="str">
        <f>"Итого по кандидату"</f>
        <v>Итого по кандидату</v>
      </c>
      <c r="C28" s="12">
        <v>0.3</v>
      </c>
      <c r="D28" s="12">
        <v>0</v>
      </c>
      <c r="E28" s="11" t="str">
        <f>""</f>
        <v/>
      </c>
      <c r="F28" s="12">
        <v>0</v>
      </c>
      <c r="G28" s="13"/>
      <c r="H28" s="12">
        <v>0.3</v>
      </c>
      <c r="I28" s="14"/>
      <c r="J28" s="12">
        <v>0</v>
      </c>
      <c r="K28" s="11" t="str">
        <f>""</f>
        <v/>
      </c>
      <c r="L28" s="12">
        <v>0</v>
      </c>
      <c r="M28" s="11" t="str">
        <f>""</f>
        <v/>
      </c>
      <c r="N28" s="4"/>
    </row>
    <row r="29" spans="1:14">
      <c r="A29" s="6">
        <v>9</v>
      </c>
      <c r="B29" s="7" t="s">
        <v>6</v>
      </c>
      <c r="C29" s="8">
        <v>0.3</v>
      </c>
      <c r="D29" s="8"/>
      <c r="E29" s="7" t="str">
        <f>""</f>
        <v/>
      </c>
      <c r="F29" s="8"/>
      <c r="G29" s="9"/>
      <c r="H29" s="8">
        <v>0.3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5">
        <v>9</v>
      </c>
      <c r="B30" s="11" t="str">
        <f>"Итого по кандидату"</f>
        <v>Итого по кандидату</v>
      </c>
      <c r="C30" s="12">
        <v>0.3</v>
      </c>
      <c r="D30" s="12">
        <v>0</v>
      </c>
      <c r="E30" s="11" t="str">
        <f>""</f>
        <v/>
      </c>
      <c r="F30" s="12">
        <v>0</v>
      </c>
      <c r="G30" s="13"/>
      <c r="H30" s="12">
        <v>0.3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6">
        <v>10</v>
      </c>
      <c r="B31" s="7" t="s">
        <v>7</v>
      </c>
      <c r="C31" s="8">
        <v>0</v>
      </c>
      <c r="D31" s="8"/>
      <c r="E31" s="7" t="str">
        <f>""</f>
        <v/>
      </c>
      <c r="F31" s="8"/>
      <c r="G31" s="9"/>
      <c r="H31" s="8">
        <v>0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>
      <c r="A32" s="5">
        <v>10</v>
      </c>
      <c r="B32" s="11" t="str">
        <f>"Итого по кандидату"</f>
        <v>Итого по кандидату</v>
      </c>
      <c r="C32" s="12">
        <v>0</v>
      </c>
      <c r="D32" s="12">
        <v>0</v>
      </c>
      <c r="E32" s="11" t="str">
        <f>""</f>
        <v/>
      </c>
      <c r="F32" s="12">
        <v>0</v>
      </c>
      <c r="G32" s="13"/>
      <c r="H32" s="12">
        <v>0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 ht="12" customHeight="1">
      <c r="A33" s="6">
        <v>11</v>
      </c>
      <c r="B33" s="7" t="s">
        <v>8</v>
      </c>
      <c r="C33" s="8">
        <v>0.3</v>
      </c>
      <c r="D33" s="8"/>
      <c r="E33" s="7" t="str">
        <f>""</f>
        <v/>
      </c>
      <c r="F33" s="8"/>
      <c r="G33" s="9"/>
      <c r="H33" s="8">
        <v>0.3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>
      <c r="A34" s="5">
        <v>11</v>
      </c>
      <c r="B34" s="11" t="str">
        <f>"Итого по кандидату"</f>
        <v>Итого по кандидату</v>
      </c>
      <c r="C34" s="12">
        <v>0.3</v>
      </c>
      <c r="D34" s="12">
        <v>0</v>
      </c>
      <c r="E34" s="11" t="str">
        <f>""</f>
        <v/>
      </c>
      <c r="F34" s="12">
        <v>0</v>
      </c>
      <c r="G34" s="13"/>
      <c r="H34" s="12">
        <v>0.3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>
      <c r="A35" s="6">
        <v>12</v>
      </c>
      <c r="B35" s="73" t="s">
        <v>45</v>
      </c>
      <c r="C35" s="74">
        <v>100</v>
      </c>
      <c r="D35" s="74"/>
      <c r="E35" s="73" t="s">
        <v>2</v>
      </c>
      <c r="F35" s="74"/>
      <c r="G35" s="75"/>
      <c r="H35" s="74">
        <v>100</v>
      </c>
      <c r="I35" s="76"/>
      <c r="J35" s="74"/>
      <c r="K35" s="73" t="s">
        <v>2</v>
      </c>
      <c r="L35" s="74"/>
      <c r="M35" s="7" t="str">
        <f>""</f>
        <v/>
      </c>
      <c r="N35" s="4"/>
    </row>
    <row r="36" spans="1:14">
      <c r="A36" s="5">
        <v>12</v>
      </c>
      <c r="B36" s="77" t="s">
        <v>36</v>
      </c>
      <c r="C36" s="78">
        <v>100</v>
      </c>
      <c r="D36" s="78">
        <v>0</v>
      </c>
      <c r="E36" s="77" t="s">
        <v>2</v>
      </c>
      <c r="F36" s="78">
        <v>0</v>
      </c>
      <c r="G36" s="79"/>
      <c r="H36" s="78">
        <v>100</v>
      </c>
      <c r="I36" s="80"/>
      <c r="J36" s="78">
        <v>0</v>
      </c>
      <c r="K36" s="77" t="s">
        <v>2</v>
      </c>
      <c r="L36" s="78">
        <v>0</v>
      </c>
      <c r="M36" s="11" t="str">
        <f>""</f>
        <v/>
      </c>
      <c r="N36" s="4"/>
    </row>
    <row r="37" spans="1:14">
      <c r="A37" s="6">
        <v>13</v>
      </c>
      <c r="B37" s="7" t="s">
        <v>9</v>
      </c>
      <c r="C37" s="8">
        <v>0</v>
      </c>
      <c r="D37" s="8"/>
      <c r="E37" s="7" t="str">
        <f>""</f>
        <v/>
      </c>
      <c r="F37" s="8"/>
      <c r="G37" s="9"/>
      <c r="H37" s="8">
        <v>0</v>
      </c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>
      <c r="A38" s="5">
        <v>13</v>
      </c>
      <c r="B38" s="11" t="str">
        <f>"Итого по кандидату"</f>
        <v>Итого по кандидату</v>
      </c>
      <c r="C38" s="12">
        <v>0</v>
      </c>
      <c r="D38" s="12">
        <v>0</v>
      </c>
      <c r="E38" s="11" t="str">
        <f>""</f>
        <v/>
      </c>
      <c r="F38" s="12">
        <v>0</v>
      </c>
      <c r="G38" s="13"/>
      <c r="H38" s="12">
        <v>0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>
      <c r="A39" s="6">
        <v>14</v>
      </c>
      <c r="B39" s="7" t="s">
        <v>10</v>
      </c>
      <c r="C39" s="8">
        <v>0.3</v>
      </c>
      <c r="D39" s="8"/>
      <c r="E39" s="7" t="str">
        <f>""</f>
        <v/>
      </c>
      <c r="F39" s="8"/>
      <c r="G39" s="9"/>
      <c r="H39" s="8">
        <v>0.3</v>
      </c>
      <c r="I39" s="10"/>
      <c r="J39" s="8"/>
      <c r="K39" s="7" t="str">
        <f>""</f>
        <v/>
      </c>
      <c r="L39" s="8"/>
      <c r="M39" s="7" t="str">
        <f>""</f>
        <v/>
      </c>
      <c r="N39" s="4"/>
    </row>
    <row r="40" spans="1:14">
      <c r="A40" s="5">
        <v>14</v>
      </c>
      <c r="B40" s="11" t="str">
        <f>"Итого по кандидату"</f>
        <v>Итого по кандидату</v>
      </c>
      <c r="C40" s="12">
        <v>0.3</v>
      </c>
      <c r="D40" s="12">
        <v>0</v>
      </c>
      <c r="E40" s="11" t="str">
        <f>""</f>
        <v/>
      </c>
      <c r="F40" s="12">
        <v>0</v>
      </c>
      <c r="G40" s="13"/>
      <c r="H40" s="12">
        <v>0.3</v>
      </c>
      <c r="I40" s="14"/>
      <c r="J40" s="12">
        <v>0</v>
      </c>
      <c r="K40" s="11" t="str">
        <f>""</f>
        <v/>
      </c>
      <c r="L40" s="12">
        <v>0</v>
      </c>
      <c r="M40" s="11" t="str">
        <f>""</f>
        <v/>
      </c>
      <c r="N40" s="4"/>
    </row>
    <row r="41" spans="1:14">
      <c r="A41" s="6">
        <v>15</v>
      </c>
      <c r="B41" s="7" t="s">
        <v>11</v>
      </c>
      <c r="C41" s="8"/>
      <c r="D41" s="8"/>
      <c r="E41" s="7" t="str">
        <f>""</f>
        <v/>
      </c>
      <c r="F41" s="8"/>
      <c r="G41" s="9"/>
      <c r="H41" s="8"/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>
      <c r="A42" s="5">
        <v>15</v>
      </c>
      <c r="B42" s="11" t="str">
        <f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6">
        <v>16</v>
      </c>
      <c r="B43" s="7" t="s">
        <v>12</v>
      </c>
      <c r="C43" s="8">
        <v>0</v>
      </c>
      <c r="D43" s="8"/>
      <c r="E43" s="7" t="str">
        <f>""</f>
        <v/>
      </c>
      <c r="F43" s="8"/>
      <c r="G43" s="9"/>
      <c r="H43" s="8">
        <v>0</v>
      </c>
      <c r="I43" s="10"/>
      <c r="J43" s="8"/>
      <c r="K43" s="7" t="str">
        <f>""</f>
        <v/>
      </c>
      <c r="L43" s="8"/>
      <c r="M43" s="7" t="str">
        <f>""</f>
        <v/>
      </c>
      <c r="N43" s="4"/>
    </row>
    <row r="44" spans="1:14">
      <c r="A44" s="5">
        <v>16</v>
      </c>
      <c r="B44" s="11" t="str">
        <f>"Итого по кандидату"</f>
        <v>Итого по кандидату</v>
      </c>
      <c r="C44" s="12">
        <v>0</v>
      </c>
      <c r="D44" s="12">
        <v>0</v>
      </c>
      <c r="E44" s="11" t="str">
        <f>""</f>
        <v/>
      </c>
      <c r="F44" s="12">
        <v>0</v>
      </c>
      <c r="G44" s="13"/>
      <c r="H44" s="12">
        <v>0</v>
      </c>
      <c r="I44" s="14"/>
      <c r="J44" s="12">
        <v>0</v>
      </c>
      <c r="K44" s="11" t="str">
        <f>""</f>
        <v/>
      </c>
      <c r="L44" s="12">
        <v>0</v>
      </c>
      <c r="M44" s="11" t="str">
        <f>""</f>
        <v/>
      </c>
      <c r="N44" s="4"/>
    </row>
    <row r="45" spans="1:14">
      <c r="A45" s="6">
        <v>17</v>
      </c>
      <c r="B45" s="65" t="s">
        <v>43</v>
      </c>
      <c r="C45" s="66">
        <v>109.88</v>
      </c>
      <c r="D45" s="66">
        <v>100</v>
      </c>
      <c r="E45" s="65" t="s">
        <v>44</v>
      </c>
      <c r="F45" s="66"/>
      <c r="G45" s="67"/>
      <c r="H45" s="66">
        <v>9.8800000000000008</v>
      </c>
      <c r="I45" s="68"/>
      <c r="J45" s="66"/>
      <c r="K45" s="65" t="s">
        <v>2</v>
      </c>
      <c r="L45" s="66"/>
      <c r="M45" s="57" t="str">
        <f>""</f>
        <v/>
      </c>
      <c r="N45" s="4"/>
    </row>
    <row r="46" spans="1:14">
      <c r="A46" s="5">
        <v>17</v>
      </c>
      <c r="B46" s="69" t="s">
        <v>36</v>
      </c>
      <c r="C46" s="70">
        <v>109.88</v>
      </c>
      <c r="D46" s="70">
        <v>100</v>
      </c>
      <c r="E46" s="69" t="s">
        <v>2</v>
      </c>
      <c r="F46" s="70">
        <v>0</v>
      </c>
      <c r="G46" s="71"/>
      <c r="H46" s="70">
        <v>9.8800000000000008</v>
      </c>
      <c r="I46" s="72"/>
      <c r="J46" s="70">
        <v>0</v>
      </c>
      <c r="K46" s="69" t="s">
        <v>2</v>
      </c>
      <c r="L46" s="70">
        <v>0</v>
      </c>
      <c r="M46" s="61" t="str">
        <f>""</f>
        <v/>
      </c>
      <c r="N46" s="4"/>
    </row>
    <row r="47" spans="1:14">
      <c r="A47" s="6">
        <v>18</v>
      </c>
      <c r="B47" s="7" t="s">
        <v>13</v>
      </c>
      <c r="C47" s="8"/>
      <c r="D47" s="8"/>
      <c r="E47" s="7" t="str">
        <f>""</f>
        <v/>
      </c>
      <c r="F47" s="8"/>
      <c r="G47" s="9"/>
      <c r="H47" s="8"/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5">
        <v>18</v>
      </c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6">
        <v>19</v>
      </c>
      <c r="B49" s="15" t="str">
        <f>"Конькова Елена Сергеевна"</f>
        <v>Конькова Елена Сергеевна</v>
      </c>
      <c r="C49" s="8">
        <v>0.3</v>
      </c>
      <c r="D49" s="8"/>
      <c r="E49" s="7" t="str">
        <f>""</f>
        <v/>
      </c>
      <c r="F49" s="8"/>
      <c r="G49" s="9"/>
      <c r="H49" s="8">
        <v>0.3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5">
        <v>19</v>
      </c>
      <c r="B50" s="11" t="str">
        <f>"Итого по кандидату"</f>
        <v>Итого по кандидату</v>
      </c>
      <c r="C50" s="12">
        <v>0.3</v>
      </c>
      <c r="D50" s="12">
        <v>0</v>
      </c>
      <c r="E50" s="11" t="str">
        <f>""</f>
        <v/>
      </c>
      <c r="F50" s="12">
        <v>0</v>
      </c>
      <c r="G50" s="13"/>
      <c r="H50" s="12">
        <v>0.3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>
      <c r="A51" s="6">
        <v>20</v>
      </c>
      <c r="B51" s="7" t="s">
        <v>14</v>
      </c>
      <c r="C51" s="8">
        <v>0</v>
      </c>
      <c r="D51" s="8"/>
      <c r="E51" s="7" t="str">
        <f>""</f>
        <v/>
      </c>
      <c r="F51" s="8"/>
      <c r="G51" s="9"/>
      <c r="H51" s="8">
        <v>0</v>
      </c>
      <c r="I51" s="10"/>
      <c r="J51" s="8"/>
      <c r="K51" s="7" t="str">
        <f>""</f>
        <v/>
      </c>
      <c r="L51" s="8"/>
      <c r="M51" s="7" t="str">
        <f>""</f>
        <v/>
      </c>
      <c r="N51" s="4"/>
    </row>
    <row r="52" spans="1:14">
      <c r="A52" s="5">
        <v>20</v>
      </c>
      <c r="B52" s="11" t="str">
        <f>"Итого по кандидату"</f>
        <v>Итого по кандидату</v>
      </c>
      <c r="C52" s="12">
        <v>0</v>
      </c>
      <c r="D52" s="12">
        <v>0</v>
      </c>
      <c r="E52" s="11" t="str">
        <f>""</f>
        <v/>
      </c>
      <c r="F52" s="12">
        <v>0</v>
      </c>
      <c r="G52" s="13"/>
      <c r="H52" s="12">
        <v>0</v>
      </c>
      <c r="I52" s="14"/>
      <c r="J52" s="12">
        <v>0</v>
      </c>
      <c r="K52" s="11" t="str">
        <f>""</f>
        <v/>
      </c>
      <c r="L52" s="12">
        <v>0</v>
      </c>
      <c r="M52" s="11" t="str">
        <f>""</f>
        <v/>
      </c>
      <c r="N52" s="4"/>
    </row>
    <row r="53" spans="1:14">
      <c r="A53" s="6">
        <v>21</v>
      </c>
      <c r="B53" s="7" t="s">
        <v>15</v>
      </c>
      <c r="C53" s="8"/>
      <c r="D53" s="8"/>
      <c r="E53" s="7" t="str">
        <f>""</f>
        <v/>
      </c>
      <c r="F53" s="8"/>
      <c r="G53" s="9"/>
      <c r="H53" s="8"/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5">
        <v>21</v>
      </c>
      <c r="B54" s="11" t="str">
        <f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6">
        <v>22</v>
      </c>
      <c r="B55" s="7" t="s">
        <v>16</v>
      </c>
      <c r="C55" s="8">
        <v>0.3</v>
      </c>
      <c r="D55" s="8"/>
      <c r="E55" s="7" t="str">
        <f>""</f>
        <v/>
      </c>
      <c r="F55" s="8"/>
      <c r="G55" s="9"/>
      <c r="H55" s="8">
        <v>0.3</v>
      </c>
      <c r="I55" s="10"/>
      <c r="J55" s="8"/>
      <c r="K55" s="7" t="str">
        <f>""</f>
        <v/>
      </c>
      <c r="L55" s="8"/>
      <c r="M55" s="7" t="str">
        <f>""</f>
        <v/>
      </c>
      <c r="N55" s="4"/>
    </row>
    <row r="56" spans="1:14">
      <c r="A56" s="5">
        <v>22</v>
      </c>
      <c r="B56" s="11" t="str">
        <f>"Итого по кандидату"</f>
        <v>Итого по кандидату</v>
      </c>
      <c r="C56" s="12">
        <v>0.3</v>
      </c>
      <c r="D56" s="12">
        <v>0</v>
      </c>
      <c r="E56" s="11" t="str">
        <f>""</f>
        <v/>
      </c>
      <c r="F56" s="12">
        <v>0</v>
      </c>
      <c r="G56" s="13"/>
      <c r="H56" s="12">
        <v>0.3</v>
      </c>
      <c r="I56" s="14"/>
      <c r="J56" s="12">
        <v>0</v>
      </c>
      <c r="K56" s="11" t="str">
        <f>""</f>
        <v/>
      </c>
      <c r="L56" s="12">
        <v>0</v>
      </c>
      <c r="M56" s="11" t="str">
        <f>""</f>
        <v/>
      </c>
      <c r="N56" s="4"/>
    </row>
    <row r="57" spans="1:14">
      <c r="A57" s="6">
        <v>23</v>
      </c>
      <c r="B57" s="15" t="str">
        <f>"Окружнов Вадим Владимирович"</f>
        <v>Окружнов Вадим Владимирович</v>
      </c>
      <c r="C57" s="16">
        <v>9.8800000000000008</v>
      </c>
      <c r="D57" s="16"/>
      <c r="E57" s="15" t="str">
        <f>""</f>
        <v/>
      </c>
      <c r="F57" s="16"/>
      <c r="G57" s="9"/>
      <c r="H57" s="16">
        <v>9.8800000000000008</v>
      </c>
      <c r="I57" s="10"/>
      <c r="J57" s="16"/>
      <c r="K57" s="15" t="str">
        <f>""</f>
        <v/>
      </c>
      <c r="L57" s="16"/>
      <c r="M57" s="7" t="str">
        <f>""</f>
        <v/>
      </c>
      <c r="N57" s="4"/>
    </row>
    <row r="58" spans="1:14">
      <c r="A58" s="5">
        <v>23</v>
      </c>
      <c r="B58" s="11" t="str">
        <f>"Итого по кандидату"</f>
        <v>Итого по кандидату</v>
      </c>
      <c r="C58" s="12">
        <v>9.8800000000000008</v>
      </c>
      <c r="D58" s="12">
        <v>0</v>
      </c>
      <c r="E58" s="11" t="str">
        <f>""</f>
        <v/>
      </c>
      <c r="F58" s="12">
        <v>0</v>
      </c>
      <c r="G58" s="13"/>
      <c r="H58" s="12">
        <v>9.8800000000000008</v>
      </c>
      <c r="I58" s="14"/>
      <c r="J58" s="12">
        <v>0</v>
      </c>
      <c r="K58" s="11" t="str">
        <f>""</f>
        <v/>
      </c>
      <c r="L58" s="12">
        <v>0</v>
      </c>
      <c r="M58" s="11" t="str">
        <f>""</f>
        <v/>
      </c>
      <c r="N58" s="4"/>
    </row>
    <row r="59" spans="1:14">
      <c r="A59" s="6">
        <v>24</v>
      </c>
      <c r="B59" s="15" t="str">
        <f>"Остромиллер Лариса Борисовна"</f>
        <v>Остромиллер Лариса Борисовна</v>
      </c>
      <c r="C59" s="16">
        <v>0.3</v>
      </c>
      <c r="D59" s="16"/>
      <c r="E59" s="15" t="str">
        <f>""</f>
        <v/>
      </c>
      <c r="F59" s="16"/>
      <c r="G59" s="9"/>
      <c r="H59" s="16">
        <v>0.3</v>
      </c>
      <c r="I59" s="10"/>
      <c r="J59" s="16"/>
      <c r="K59" s="15" t="str">
        <f>""</f>
        <v/>
      </c>
      <c r="L59" s="16"/>
      <c r="M59" s="7" t="str">
        <f>""</f>
        <v/>
      </c>
      <c r="N59" s="4"/>
    </row>
    <row r="60" spans="1:14">
      <c r="A60" s="5">
        <v>24</v>
      </c>
      <c r="B60" s="11" t="str">
        <f>"Итого по кандидату"</f>
        <v>Итого по кандидату</v>
      </c>
      <c r="C60" s="12">
        <v>0.3</v>
      </c>
      <c r="D60" s="12">
        <v>0</v>
      </c>
      <c r="E60" s="11" t="str">
        <f>""</f>
        <v/>
      </c>
      <c r="F60" s="12">
        <v>0</v>
      </c>
      <c r="G60" s="13"/>
      <c r="H60" s="12">
        <v>0.3</v>
      </c>
      <c r="I60" s="14"/>
      <c r="J60" s="12">
        <v>0</v>
      </c>
      <c r="K60" s="11" t="str">
        <f>""</f>
        <v/>
      </c>
      <c r="L60" s="12">
        <v>0</v>
      </c>
      <c r="M60" s="11" t="str">
        <f>""</f>
        <v/>
      </c>
      <c r="N60" s="4"/>
    </row>
    <row r="61" spans="1:14">
      <c r="A61" s="6">
        <v>25</v>
      </c>
      <c r="B61" s="15" t="str">
        <f>"Павлюкова Юлия Валерьевна"</f>
        <v>Павлюкова Юлия Валерьевна</v>
      </c>
      <c r="C61" s="16">
        <v>0.3</v>
      </c>
      <c r="D61" s="16"/>
      <c r="E61" s="15" t="str">
        <f>""</f>
        <v/>
      </c>
      <c r="F61" s="16"/>
      <c r="G61" s="9"/>
      <c r="H61" s="16">
        <v>0.3</v>
      </c>
      <c r="I61" s="10"/>
      <c r="J61" s="16"/>
      <c r="K61" s="15" t="str">
        <f>""</f>
        <v/>
      </c>
      <c r="L61" s="16"/>
      <c r="M61" s="7" t="str">
        <f>""</f>
        <v/>
      </c>
      <c r="N61" s="4"/>
    </row>
    <row r="62" spans="1:14">
      <c r="A62" s="5">
        <v>25</v>
      </c>
      <c r="B62" s="11" t="str">
        <f>"Итого по кандидату"</f>
        <v>Итого по кандидату</v>
      </c>
      <c r="C62" s="12">
        <v>0.3</v>
      </c>
      <c r="D62" s="12">
        <v>0</v>
      </c>
      <c r="E62" s="11" t="str">
        <f>""</f>
        <v/>
      </c>
      <c r="F62" s="12">
        <v>0</v>
      </c>
      <c r="G62" s="13"/>
      <c r="H62" s="12">
        <v>0.3</v>
      </c>
      <c r="I62" s="14"/>
      <c r="J62" s="12">
        <v>0</v>
      </c>
      <c r="K62" s="11" t="str">
        <f>""</f>
        <v/>
      </c>
      <c r="L62" s="12">
        <v>0</v>
      </c>
      <c r="M62" s="11" t="str">
        <f>""</f>
        <v/>
      </c>
      <c r="N62" s="4"/>
    </row>
    <row r="63" spans="1:14">
      <c r="A63" s="6">
        <v>26</v>
      </c>
      <c r="B63" s="7" t="s">
        <v>17</v>
      </c>
      <c r="C63" s="8">
        <v>0</v>
      </c>
      <c r="D63" s="8"/>
      <c r="E63" s="7" t="str">
        <f>""</f>
        <v/>
      </c>
      <c r="F63" s="8"/>
      <c r="G63" s="9"/>
      <c r="H63" s="8">
        <v>0</v>
      </c>
      <c r="I63" s="10"/>
      <c r="J63" s="8"/>
      <c r="K63" s="7" t="str">
        <f>""</f>
        <v/>
      </c>
      <c r="L63" s="8"/>
      <c r="M63" s="7" t="str">
        <f>""</f>
        <v/>
      </c>
      <c r="N63" s="4"/>
    </row>
    <row r="64" spans="1:14">
      <c r="A64" s="5">
        <v>26</v>
      </c>
      <c r="B64" s="11" t="str">
        <f>"Итого по кандидату"</f>
        <v>Итого по кандидату</v>
      </c>
      <c r="C64" s="12">
        <v>0</v>
      </c>
      <c r="D64" s="12">
        <v>0</v>
      </c>
      <c r="E64" s="11" t="str">
        <f>""</f>
        <v/>
      </c>
      <c r="F64" s="12">
        <v>0</v>
      </c>
      <c r="G64" s="13"/>
      <c r="H64" s="12">
        <v>0</v>
      </c>
      <c r="I64" s="14"/>
      <c r="J64" s="12">
        <v>0</v>
      </c>
      <c r="K64" s="11" t="str">
        <f>""</f>
        <v/>
      </c>
      <c r="L64" s="12">
        <v>0</v>
      </c>
      <c r="M64" s="11" t="str">
        <f>""</f>
        <v/>
      </c>
      <c r="N64" s="4"/>
    </row>
    <row r="65" spans="1:14">
      <c r="A65" s="6">
        <v>27</v>
      </c>
      <c r="B65" s="7" t="s">
        <v>18</v>
      </c>
      <c r="C65" s="8">
        <v>0.3</v>
      </c>
      <c r="D65" s="8"/>
      <c r="E65" s="7" t="str">
        <f>""</f>
        <v/>
      </c>
      <c r="F65" s="8"/>
      <c r="G65" s="9"/>
      <c r="H65" s="8">
        <v>0.3</v>
      </c>
      <c r="I65" s="10"/>
      <c r="J65" s="8"/>
      <c r="K65" s="7" t="str">
        <f>""</f>
        <v/>
      </c>
      <c r="L65" s="8"/>
      <c r="M65" s="7" t="str">
        <f>""</f>
        <v/>
      </c>
      <c r="N65" s="4"/>
    </row>
    <row r="66" spans="1:14">
      <c r="A66" s="5">
        <v>27</v>
      </c>
      <c r="B66" s="11" t="str">
        <f>"Итого по кандидату"</f>
        <v>Итого по кандидату</v>
      </c>
      <c r="C66" s="12">
        <v>0.3</v>
      </c>
      <c r="D66" s="12">
        <v>0</v>
      </c>
      <c r="E66" s="11" t="str">
        <f>""</f>
        <v/>
      </c>
      <c r="F66" s="12">
        <v>0</v>
      </c>
      <c r="G66" s="13"/>
      <c r="H66" s="12">
        <v>0.3</v>
      </c>
      <c r="I66" s="14"/>
      <c r="J66" s="12">
        <v>0</v>
      </c>
      <c r="K66" s="11" t="str">
        <f>""</f>
        <v/>
      </c>
      <c r="L66" s="12">
        <v>0</v>
      </c>
      <c r="M66" s="11" t="str">
        <f>""</f>
        <v/>
      </c>
      <c r="N66" s="4"/>
    </row>
    <row r="67" spans="1:14">
      <c r="A67" s="6">
        <v>28</v>
      </c>
      <c r="B67" s="7" t="s">
        <v>19</v>
      </c>
      <c r="C67" s="8">
        <v>0</v>
      </c>
      <c r="D67" s="8"/>
      <c r="E67" s="7" t="str">
        <f>""</f>
        <v/>
      </c>
      <c r="F67" s="8"/>
      <c r="G67" s="9"/>
      <c r="H67" s="8">
        <v>0</v>
      </c>
      <c r="I67" s="10"/>
      <c r="J67" s="8"/>
      <c r="K67" s="7" t="str">
        <f>""</f>
        <v/>
      </c>
      <c r="L67" s="8"/>
      <c r="M67" s="7" t="str">
        <f>""</f>
        <v/>
      </c>
      <c r="N67" s="4"/>
    </row>
    <row r="68" spans="1:14">
      <c r="A68" s="5">
        <v>28</v>
      </c>
      <c r="B68" s="11" t="str">
        <f>"Итого по кандидату"</f>
        <v>Итого по кандидату</v>
      </c>
      <c r="C68" s="12">
        <v>0</v>
      </c>
      <c r="D68" s="12">
        <v>0</v>
      </c>
      <c r="E68" s="11" t="str">
        <f>""</f>
        <v/>
      </c>
      <c r="F68" s="12">
        <v>0</v>
      </c>
      <c r="G68" s="13"/>
      <c r="H68" s="12">
        <v>0</v>
      </c>
      <c r="I68" s="14"/>
      <c r="J68" s="12">
        <v>0</v>
      </c>
      <c r="K68" s="11" t="str">
        <f>""</f>
        <v/>
      </c>
      <c r="L68" s="12">
        <v>0</v>
      </c>
      <c r="M68" s="11" t="str">
        <f>""</f>
        <v/>
      </c>
      <c r="N68" s="4"/>
    </row>
    <row r="69" spans="1:14">
      <c r="A69" s="6">
        <v>29</v>
      </c>
      <c r="B69" s="7" t="s">
        <v>20</v>
      </c>
      <c r="C69" s="8">
        <v>0</v>
      </c>
      <c r="D69" s="8"/>
      <c r="E69" s="7" t="str">
        <f>""</f>
        <v/>
      </c>
      <c r="F69" s="8"/>
      <c r="G69" s="9"/>
      <c r="H69" s="8">
        <v>0</v>
      </c>
      <c r="I69" s="10"/>
      <c r="J69" s="8"/>
      <c r="K69" s="7" t="str">
        <f>""</f>
        <v/>
      </c>
      <c r="L69" s="8"/>
      <c r="M69" s="7" t="str">
        <f>""</f>
        <v/>
      </c>
      <c r="N69" s="4"/>
    </row>
    <row r="70" spans="1:14">
      <c r="A70" s="5">
        <v>29</v>
      </c>
      <c r="B70" s="11" t="str">
        <f>"Итого по кандидату"</f>
        <v>Итого по кандидату</v>
      </c>
      <c r="C70" s="12">
        <v>0</v>
      </c>
      <c r="D70" s="12">
        <v>0</v>
      </c>
      <c r="E70" s="11" t="str">
        <f>""</f>
        <v/>
      </c>
      <c r="F70" s="12">
        <v>0</v>
      </c>
      <c r="G70" s="13"/>
      <c r="H70" s="12">
        <v>0</v>
      </c>
      <c r="I70" s="14"/>
      <c r="J70" s="12">
        <v>0</v>
      </c>
      <c r="K70" s="11" t="str">
        <f>""</f>
        <v/>
      </c>
      <c r="L70" s="12">
        <v>0</v>
      </c>
      <c r="M70" s="11" t="str">
        <f>""</f>
        <v/>
      </c>
      <c r="N70" s="4"/>
    </row>
    <row r="71" spans="1:14">
      <c r="A71" s="6">
        <v>30</v>
      </c>
      <c r="B71" s="7" t="s">
        <v>21</v>
      </c>
      <c r="C71" s="8">
        <v>0.3</v>
      </c>
      <c r="D71" s="8"/>
      <c r="E71" s="7" t="str">
        <f>""</f>
        <v/>
      </c>
      <c r="F71" s="8"/>
      <c r="G71" s="9"/>
      <c r="H71" s="8">
        <v>0.3</v>
      </c>
      <c r="I71" s="10"/>
      <c r="J71" s="8"/>
      <c r="K71" s="7" t="str">
        <f>""</f>
        <v/>
      </c>
      <c r="L71" s="8"/>
      <c r="M71" s="7" t="str">
        <f>""</f>
        <v/>
      </c>
      <c r="N71" s="4"/>
    </row>
    <row r="72" spans="1:14">
      <c r="A72" s="5">
        <v>30</v>
      </c>
      <c r="B72" s="11" t="str">
        <f>"Итого по кандидату"</f>
        <v>Итого по кандидату</v>
      </c>
      <c r="C72" s="12">
        <v>0.3</v>
      </c>
      <c r="D72" s="12">
        <v>0</v>
      </c>
      <c r="E72" s="11" t="str">
        <f>""</f>
        <v/>
      </c>
      <c r="F72" s="12">
        <v>0</v>
      </c>
      <c r="G72" s="13"/>
      <c r="H72" s="12">
        <v>0.3</v>
      </c>
      <c r="I72" s="14"/>
      <c r="J72" s="12">
        <v>0</v>
      </c>
      <c r="K72" s="11" t="str">
        <f>""</f>
        <v/>
      </c>
      <c r="L72" s="12">
        <v>0</v>
      </c>
      <c r="M72" s="11" t="str">
        <f>""</f>
        <v/>
      </c>
      <c r="N72" s="4"/>
    </row>
    <row r="73" spans="1:14">
      <c r="A73" s="6">
        <v>31</v>
      </c>
      <c r="B73" s="7" t="s">
        <v>22</v>
      </c>
      <c r="C73" s="8">
        <v>0.3</v>
      </c>
      <c r="D73" s="8"/>
      <c r="E73" s="7" t="str">
        <f>""</f>
        <v/>
      </c>
      <c r="F73" s="8"/>
      <c r="G73" s="9"/>
      <c r="H73" s="8">
        <v>0.3</v>
      </c>
      <c r="I73" s="10"/>
      <c r="J73" s="8"/>
      <c r="K73" s="7" t="str">
        <f>""</f>
        <v/>
      </c>
      <c r="L73" s="8"/>
      <c r="M73" s="7" t="str">
        <f>""</f>
        <v/>
      </c>
      <c r="N73" s="4"/>
    </row>
    <row r="74" spans="1:14">
      <c r="A74" s="5">
        <v>31</v>
      </c>
      <c r="B74" s="11" t="str">
        <f>"Итого по кандидату"</f>
        <v>Итого по кандидату</v>
      </c>
      <c r="C74" s="12">
        <v>0.3</v>
      </c>
      <c r="D74" s="12">
        <v>0</v>
      </c>
      <c r="E74" s="11" t="str">
        <f>""</f>
        <v/>
      </c>
      <c r="F74" s="12">
        <v>0</v>
      </c>
      <c r="G74" s="13"/>
      <c r="H74" s="12">
        <v>0.3</v>
      </c>
      <c r="I74" s="14"/>
      <c r="J74" s="12">
        <v>0</v>
      </c>
      <c r="K74" s="11" t="str">
        <f>""</f>
        <v/>
      </c>
      <c r="L74" s="12">
        <v>0</v>
      </c>
      <c r="M74" s="11" t="str">
        <f>""</f>
        <v/>
      </c>
      <c r="N74" s="4"/>
    </row>
    <row r="75" spans="1:14">
      <c r="A75" s="6">
        <v>32</v>
      </c>
      <c r="B75" s="7" t="s">
        <v>23</v>
      </c>
      <c r="C75" s="8">
        <v>0</v>
      </c>
      <c r="D75" s="8"/>
      <c r="E75" s="7" t="str">
        <f>""</f>
        <v/>
      </c>
      <c r="F75" s="8"/>
      <c r="G75" s="9"/>
      <c r="H75" s="8">
        <v>0</v>
      </c>
      <c r="I75" s="10"/>
      <c r="J75" s="8"/>
      <c r="K75" s="7" t="str">
        <f>""</f>
        <v/>
      </c>
      <c r="L75" s="8"/>
      <c r="M75" s="7" t="str">
        <f>""</f>
        <v/>
      </c>
      <c r="N75" s="4"/>
    </row>
    <row r="76" spans="1:14">
      <c r="A76" s="5">
        <v>32</v>
      </c>
      <c r="B76" s="11" t="str">
        <f>"Итого по кандидату"</f>
        <v>Итого по кандидату</v>
      </c>
      <c r="C76" s="12">
        <v>0</v>
      </c>
      <c r="D76" s="12">
        <v>0</v>
      </c>
      <c r="E76" s="11" t="str">
        <f>""</f>
        <v/>
      </c>
      <c r="F76" s="12">
        <v>0</v>
      </c>
      <c r="G76" s="13"/>
      <c r="H76" s="12">
        <v>0</v>
      </c>
      <c r="I76" s="14"/>
      <c r="J76" s="12">
        <v>0</v>
      </c>
      <c r="K76" s="11" t="str">
        <f>""</f>
        <v/>
      </c>
      <c r="L76" s="12">
        <v>0</v>
      </c>
      <c r="M76" s="11" t="str">
        <f>""</f>
        <v/>
      </c>
      <c r="N76" s="4"/>
    </row>
    <row r="77" spans="1:14">
      <c r="A77" s="6">
        <v>33</v>
      </c>
      <c r="B77" s="7" t="s">
        <v>24</v>
      </c>
      <c r="C77" s="8">
        <v>0.3</v>
      </c>
      <c r="D77" s="8"/>
      <c r="E77" s="7" t="str">
        <f>""</f>
        <v/>
      </c>
      <c r="F77" s="8"/>
      <c r="G77" s="9"/>
      <c r="H77" s="8">
        <v>0.3</v>
      </c>
      <c r="I77" s="10"/>
      <c r="J77" s="8"/>
      <c r="K77" s="7" t="str">
        <f>""</f>
        <v/>
      </c>
      <c r="L77" s="8"/>
      <c r="M77" s="7" t="str">
        <f>""</f>
        <v/>
      </c>
      <c r="N77" s="4"/>
    </row>
    <row r="78" spans="1:14">
      <c r="A78" s="5">
        <v>33</v>
      </c>
      <c r="B78" s="11" t="str">
        <f>"Итого по кандидату"</f>
        <v>Итого по кандидату</v>
      </c>
      <c r="C78" s="12">
        <v>0.3</v>
      </c>
      <c r="D78" s="12">
        <v>0</v>
      </c>
      <c r="E78" s="11" t="str">
        <f>""</f>
        <v/>
      </c>
      <c r="F78" s="12">
        <v>0</v>
      </c>
      <c r="G78" s="13"/>
      <c r="H78" s="12">
        <v>0.3</v>
      </c>
      <c r="I78" s="14"/>
      <c r="J78" s="12">
        <v>0</v>
      </c>
      <c r="K78" s="11" t="str">
        <f>""</f>
        <v/>
      </c>
      <c r="L78" s="12">
        <v>0</v>
      </c>
      <c r="M78" s="11" t="str">
        <f>""</f>
        <v/>
      </c>
      <c r="N78" s="4"/>
    </row>
    <row r="79" spans="1:14">
      <c r="A79" s="6">
        <v>34</v>
      </c>
      <c r="B79" s="7" t="s">
        <v>25</v>
      </c>
      <c r="C79" s="8">
        <v>0.3</v>
      </c>
      <c r="D79" s="8"/>
      <c r="E79" s="7" t="str">
        <f>""</f>
        <v/>
      </c>
      <c r="F79" s="8"/>
      <c r="G79" s="9"/>
      <c r="H79" s="8">
        <v>0.3</v>
      </c>
      <c r="I79" s="10"/>
      <c r="J79" s="8"/>
      <c r="K79" s="7" t="str">
        <f>""</f>
        <v/>
      </c>
      <c r="L79" s="8"/>
      <c r="M79" s="7" t="str">
        <f>""</f>
        <v/>
      </c>
      <c r="N79" s="4"/>
    </row>
    <row r="80" spans="1:14">
      <c r="A80" s="5">
        <v>34</v>
      </c>
      <c r="B80" s="11" t="str">
        <f>"Итого по кандидату"</f>
        <v>Итого по кандидату</v>
      </c>
      <c r="C80" s="12">
        <v>0.3</v>
      </c>
      <c r="D80" s="12">
        <v>0</v>
      </c>
      <c r="E80" s="11" t="str">
        <f>""</f>
        <v/>
      </c>
      <c r="F80" s="12">
        <v>0</v>
      </c>
      <c r="G80" s="13"/>
      <c r="H80" s="12">
        <v>0.3</v>
      </c>
      <c r="I80" s="14"/>
      <c r="J80" s="12">
        <v>0</v>
      </c>
      <c r="K80" s="11" t="str">
        <f>""</f>
        <v/>
      </c>
      <c r="L80" s="12">
        <v>0</v>
      </c>
      <c r="M80" s="11" t="str">
        <f>""</f>
        <v/>
      </c>
      <c r="N80" s="4"/>
    </row>
    <row r="81" spans="1:14">
      <c r="A81" s="6">
        <v>35</v>
      </c>
      <c r="B81" s="15" t="str">
        <f>"Федякин Игорь Викторович"</f>
        <v>Федякин Игорь Викторович</v>
      </c>
      <c r="C81" s="16">
        <v>9.8800000000000008</v>
      </c>
      <c r="D81" s="16"/>
      <c r="E81" s="15" t="str">
        <f>""</f>
        <v/>
      </c>
      <c r="F81" s="16"/>
      <c r="G81" s="9"/>
      <c r="H81" s="16">
        <v>9.8800000000000008</v>
      </c>
      <c r="I81" s="10"/>
      <c r="J81" s="16"/>
      <c r="K81" s="15" t="str">
        <f>""</f>
        <v/>
      </c>
      <c r="L81" s="16"/>
      <c r="M81" s="7" t="str">
        <f>""</f>
        <v/>
      </c>
      <c r="N81" s="4"/>
    </row>
    <row r="82" spans="1:14">
      <c r="A82" s="5">
        <v>35</v>
      </c>
      <c r="B82" s="11" t="str">
        <f>"Итого по кандидату"</f>
        <v>Итого по кандидату</v>
      </c>
      <c r="C82" s="12">
        <v>9.8800000000000008</v>
      </c>
      <c r="D82" s="12">
        <v>0</v>
      </c>
      <c r="E82" s="11" t="str">
        <f>""</f>
        <v/>
      </c>
      <c r="F82" s="12">
        <v>0</v>
      </c>
      <c r="G82" s="13"/>
      <c r="H82" s="12">
        <v>9.8800000000000008</v>
      </c>
      <c r="I82" s="14"/>
      <c r="J82" s="12">
        <v>0</v>
      </c>
      <c r="K82" s="11" t="str">
        <f>""</f>
        <v/>
      </c>
      <c r="L82" s="12">
        <v>0</v>
      </c>
      <c r="M82" s="11" t="str">
        <f>""</f>
        <v/>
      </c>
      <c r="N82" s="4"/>
    </row>
    <row r="83" spans="1:14">
      <c r="A83" s="6">
        <v>36</v>
      </c>
      <c r="B83" s="15" t="str">
        <f>"Чебан Дмитрий Васильевич"</f>
        <v>Чебан Дмитрий Васильевич</v>
      </c>
      <c r="C83" s="16">
        <v>9.8800000000000008</v>
      </c>
      <c r="D83" s="16"/>
      <c r="E83" s="15" t="str">
        <f>""</f>
        <v/>
      </c>
      <c r="F83" s="16"/>
      <c r="G83" s="9"/>
      <c r="H83" s="16">
        <v>9.8800000000000008</v>
      </c>
      <c r="I83" s="10"/>
      <c r="J83" s="16"/>
      <c r="K83" s="15" t="str">
        <f>""</f>
        <v/>
      </c>
      <c r="L83" s="16"/>
      <c r="M83" s="7" t="str">
        <f>""</f>
        <v/>
      </c>
      <c r="N83" s="4"/>
    </row>
    <row r="84" spans="1:14">
      <c r="A84" s="5">
        <v>36</v>
      </c>
      <c r="B84" s="11" t="str">
        <f>"Итого по кандидату"</f>
        <v>Итого по кандидату</v>
      </c>
      <c r="C84" s="12">
        <v>9.8800000000000008</v>
      </c>
      <c r="D84" s="12">
        <v>0</v>
      </c>
      <c r="E84" s="11" t="str">
        <f>""</f>
        <v/>
      </c>
      <c r="F84" s="12">
        <v>0</v>
      </c>
      <c r="G84" s="13"/>
      <c r="H84" s="12">
        <v>9.8800000000000008</v>
      </c>
      <c r="I84" s="14"/>
      <c r="J84" s="12">
        <v>0</v>
      </c>
      <c r="K84" s="11" t="str">
        <f>""</f>
        <v/>
      </c>
      <c r="L84" s="12">
        <v>0</v>
      </c>
      <c r="M84" s="11" t="str">
        <f>""</f>
        <v/>
      </c>
      <c r="N84" s="4"/>
    </row>
    <row r="85" spans="1:14">
      <c r="A85" s="6">
        <v>37</v>
      </c>
      <c r="B85" s="15" t="str">
        <f>"Шадрина Татьяна Ивановна"</f>
        <v>Шадрина Татьяна Ивановна</v>
      </c>
      <c r="C85" s="16">
        <v>9.8800000000000008</v>
      </c>
      <c r="D85" s="16"/>
      <c r="E85" s="15" t="str">
        <f>""</f>
        <v/>
      </c>
      <c r="F85" s="16"/>
      <c r="G85" s="9"/>
      <c r="H85" s="16">
        <v>9.8800000000000008</v>
      </c>
      <c r="I85" s="10"/>
      <c r="J85" s="16"/>
      <c r="K85" s="15" t="str">
        <f>""</f>
        <v/>
      </c>
      <c r="L85" s="16"/>
      <c r="M85" s="7" t="str">
        <f>""</f>
        <v/>
      </c>
      <c r="N85" s="4"/>
    </row>
    <row r="86" spans="1:14">
      <c r="A86" s="5">
        <v>37</v>
      </c>
      <c r="B86" s="11" t="str">
        <f>"Итого по кандидату"</f>
        <v>Итого по кандидату</v>
      </c>
      <c r="C86" s="12">
        <v>9.8800000000000008</v>
      </c>
      <c r="D86" s="12">
        <v>0</v>
      </c>
      <c r="E86" s="11" t="str">
        <f>""</f>
        <v/>
      </c>
      <c r="F86" s="12">
        <v>0</v>
      </c>
      <c r="G86" s="13"/>
      <c r="H86" s="12">
        <v>9.8800000000000008</v>
      </c>
      <c r="I86" s="14"/>
      <c r="J86" s="12">
        <v>0</v>
      </c>
      <c r="K86" s="11" t="str">
        <f>""</f>
        <v/>
      </c>
      <c r="L86" s="12">
        <v>0</v>
      </c>
      <c r="M86" s="11" t="str">
        <f>""</f>
        <v/>
      </c>
      <c r="N86" s="4"/>
    </row>
    <row r="87" spans="1:14">
      <c r="A87" s="6">
        <v>38</v>
      </c>
      <c r="B87" s="7" t="s">
        <v>26</v>
      </c>
      <c r="C87" s="8">
        <v>0.3</v>
      </c>
      <c r="D87" s="8"/>
      <c r="E87" s="7" t="str">
        <f>""</f>
        <v/>
      </c>
      <c r="F87" s="8"/>
      <c r="G87" s="9"/>
      <c r="H87" s="8">
        <v>0.3</v>
      </c>
      <c r="I87" s="10"/>
      <c r="J87" s="8"/>
      <c r="K87" s="7" t="str">
        <f>""</f>
        <v/>
      </c>
      <c r="L87" s="8"/>
      <c r="M87" s="7" t="str">
        <f>""</f>
        <v/>
      </c>
      <c r="N87" s="4"/>
    </row>
    <row r="88" spans="1:14">
      <c r="A88" s="5">
        <v>38</v>
      </c>
      <c r="B88" s="11" t="str">
        <f>"Итого по кандидату"</f>
        <v>Итого по кандидату</v>
      </c>
      <c r="C88" s="12">
        <v>0.3</v>
      </c>
      <c r="D88" s="12">
        <v>0</v>
      </c>
      <c r="E88" s="11" t="str">
        <f>""</f>
        <v/>
      </c>
      <c r="F88" s="12">
        <v>0</v>
      </c>
      <c r="G88" s="13"/>
      <c r="H88" s="12">
        <v>0.3</v>
      </c>
      <c r="I88" s="14"/>
      <c r="J88" s="12">
        <v>0</v>
      </c>
      <c r="K88" s="11" t="str">
        <f>""</f>
        <v/>
      </c>
      <c r="L88" s="12">
        <v>0</v>
      </c>
      <c r="M88" s="11" t="str">
        <f>""</f>
        <v/>
      </c>
      <c r="N88" s="4"/>
    </row>
    <row r="89" spans="1:14" ht="39.6">
      <c r="A89" s="6">
        <v>39</v>
      </c>
      <c r="B89" s="81" t="s">
        <v>46</v>
      </c>
      <c r="C89" s="82">
        <v>250</v>
      </c>
      <c r="D89" s="82">
        <v>250</v>
      </c>
      <c r="E89" s="81" t="s">
        <v>47</v>
      </c>
      <c r="F89" s="82"/>
      <c r="G89" s="83"/>
      <c r="H89" s="82">
        <v>250</v>
      </c>
      <c r="I89" s="84" t="s">
        <v>33</v>
      </c>
      <c r="J89" s="82">
        <v>220</v>
      </c>
      <c r="K89" s="81" t="s">
        <v>35</v>
      </c>
      <c r="L89" s="16"/>
      <c r="M89" s="7" t="str">
        <f>""</f>
        <v/>
      </c>
      <c r="N89" s="4"/>
    </row>
    <row r="90" spans="1:14">
      <c r="A90" s="5">
        <v>39</v>
      </c>
      <c r="B90" s="85" t="s">
        <v>36</v>
      </c>
      <c r="C90" s="86">
        <v>250</v>
      </c>
      <c r="D90" s="86">
        <v>250</v>
      </c>
      <c r="E90" s="85" t="s">
        <v>2</v>
      </c>
      <c r="F90" s="86">
        <v>0</v>
      </c>
      <c r="G90" s="87"/>
      <c r="H90" s="86">
        <v>250</v>
      </c>
      <c r="I90" s="88"/>
      <c r="J90" s="86">
        <v>220</v>
      </c>
      <c r="K90" s="85" t="s">
        <v>2</v>
      </c>
      <c r="L90" s="12">
        <v>0</v>
      </c>
      <c r="M90" s="11" t="str">
        <f>""</f>
        <v/>
      </c>
      <c r="N90" s="4"/>
    </row>
    <row r="91" spans="1:14" ht="39.6">
      <c r="A91" s="6">
        <v>40</v>
      </c>
      <c r="B91" s="49" t="s">
        <v>27</v>
      </c>
      <c r="C91" s="50"/>
      <c r="D91" s="50">
        <v>300</v>
      </c>
      <c r="E91" s="49" t="s">
        <v>31</v>
      </c>
      <c r="F91" s="50"/>
      <c r="G91" s="51"/>
      <c r="H91" s="50"/>
      <c r="I91" s="52" t="s">
        <v>34</v>
      </c>
      <c r="J91" s="50">
        <v>100</v>
      </c>
      <c r="K91" s="49" t="s">
        <v>35</v>
      </c>
      <c r="L91" s="82"/>
      <c r="M91" s="50"/>
      <c r="N91" s="4"/>
    </row>
    <row r="92" spans="1:14" s="32" customFormat="1" ht="39.6">
      <c r="A92" s="34"/>
      <c r="B92" s="49" t="s">
        <v>2</v>
      </c>
      <c r="C92" s="50"/>
      <c r="D92" s="50"/>
      <c r="E92" s="49" t="s">
        <v>2</v>
      </c>
      <c r="F92" s="50"/>
      <c r="G92" s="51"/>
      <c r="H92" s="50"/>
      <c r="I92" s="52" t="s">
        <v>41</v>
      </c>
      <c r="J92" s="50">
        <v>90.12</v>
      </c>
      <c r="K92" s="49" t="s">
        <v>35</v>
      </c>
      <c r="L92" s="82"/>
      <c r="M92" s="50"/>
      <c r="N92" s="33"/>
    </row>
    <row r="93" spans="1:14">
      <c r="A93" s="5">
        <v>40</v>
      </c>
      <c r="B93" s="53" t="s">
        <v>36</v>
      </c>
      <c r="C93" s="54">
        <v>300</v>
      </c>
      <c r="D93" s="54">
        <v>300</v>
      </c>
      <c r="E93" s="53" t="s">
        <v>2</v>
      </c>
      <c r="F93" s="54">
        <v>0</v>
      </c>
      <c r="G93" s="55"/>
      <c r="H93" s="54">
        <v>300</v>
      </c>
      <c r="I93" s="56"/>
      <c r="J93" s="54">
        <v>190.12</v>
      </c>
      <c r="K93" s="53" t="s">
        <v>2</v>
      </c>
      <c r="L93" s="86">
        <v>0</v>
      </c>
      <c r="M93" s="54"/>
      <c r="N93" s="4"/>
    </row>
    <row r="94" spans="1:14">
      <c r="A94" s="6">
        <v>41</v>
      </c>
      <c r="B94" s="7" t="s">
        <v>29</v>
      </c>
      <c r="C94" s="8">
        <v>0</v>
      </c>
      <c r="D94" s="8"/>
      <c r="E94" s="7" t="str">
        <f>""</f>
        <v/>
      </c>
      <c r="F94" s="8"/>
      <c r="G94" s="9"/>
      <c r="H94" s="8"/>
      <c r="I94" s="10"/>
      <c r="J94" s="8"/>
      <c r="K94" s="7" t="str">
        <f>""</f>
        <v/>
      </c>
      <c r="L94" s="8"/>
      <c r="M94" s="7" t="str">
        <f>""</f>
        <v/>
      </c>
      <c r="N94" s="4"/>
    </row>
    <row r="95" spans="1:14">
      <c r="A95" s="5">
        <v>41</v>
      </c>
      <c r="B95" s="11" t="str">
        <f>"Итого по кандидату"</f>
        <v>Итого по кандидату</v>
      </c>
      <c r="C95" s="12">
        <v>0</v>
      </c>
      <c r="D95" s="12">
        <v>0</v>
      </c>
      <c r="E95" s="11" t="str">
        <f>""</f>
        <v/>
      </c>
      <c r="F95" s="12">
        <v>0</v>
      </c>
      <c r="G95" s="13"/>
      <c r="H95" s="12">
        <v>0</v>
      </c>
      <c r="I95" s="14"/>
      <c r="J95" s="12">
        <v>0</v>
      </c>
      <c r="K95" s="11" t="str">
        <f>""</f>
        <v/>
      </c>
      <c r="L95" s="12">
        <v>0</v>
      </c>
      <c r="M95" s="11" t="str">
        <f>""</f>
        <v/>
      </c>
      <c r="N95" s="4"/>
    </row>
    <row r="96" spans="1:14" ht="26.4">
      <c r="A96" s="6">
        <v>42</v>
      </c>
      <c r="B96" s="7" t="s">
        <v>30</v>
      </c>
      <c r="C96" s="8">
        <v>0</v>
      </c>
      <c r="D96" s="8"/>
      <c r="E96" s="7" t="str">
        <f>""</f>
        <v/>
      </c>
      <c r="F96" s="8"/>
      <c r="G96" s="9"/>
      <c r="H96" s="8"/>
      <c r="I96" s="10"/>
      <c r="J96" s="8"/>
      <c r="K96" s="7" t="str">
        <f>""</f>
        <v/>
      </c>
      <c r="L96" s="8"/>
      <c r="M96" s="7" t="str">
        <f>""</f>
        <v/>
      </c>
    </row>
    <row r="97" spans="1:13">
      <c r="A97" s="5">
        <v>42</v>
      </c>
      <c r="B97" s="11" t="str">
        <f>"Итого по кандидату"</f>
        <v>Итого по кандидату</v>
      </c>
      <c r="C97" s="12">
        <v>0</v>
      </c>
      <c r="D97" s="12">
        <v>0</v>
      </c>
      <c r="E97" s="11" t="str">
        <f>""</f>
        <v/>
      </c>
      <c r="F97" s="12">
        <v>0</v>
      </c>
      <c r="G97" s="13"/>
      <c r="H97" s="12">
        <v>0</v>
      </c>
      <c r="I97" s="14"/>
      <c r="J97" s="12">
        <v>0</v>
      </c>
      <c r="K97" s="11" t="str">
        <f>""</f>
        <v/>
      </c>
      <c r="L97" s="12">
        <v>0</v>
      </c>
      <c r="M97" s="11" t="str">
        <f>""</f>
        <v/>
      </c>
    </row>
    <row r="98" spans="1:13">
      <c r="A98" s="5" t="s">
        <v>2</v>
      </c>
      <c r="B98" s="11" t="str">
        <f>"Итого"</f>
        <v>Итого</v>
      </c>
      <c r="C98" s="20">
        <v>1293.1199999999999</v>
      </c>
      <c r="D98" s="20">
        <v>800</v>
      </c>
      <c r="E98" s="19" t="s">
        <v>2</v>
      </c>
      <c r="F98" s="20">
        <v>100</v>
      </c>
      <c r="G98" s="21">
        <v>1</v>
      </c>
      <c r="H98" s="20">
        <v>912.88</v>
      </c>
      <c r="I98" s="22"/>
      <c r="J98" s="20">
        <v>550</v>
      </c>
      <c r="K98" s="19" t="s">
        <v>2</v>
      </c>
      <c r="L98" s="20">
        <v>0</v>
      </c>
      <c r="M98" s="19" t="s">
        <v>2</v>
      </c>
    </row>
  </sheetData>
  <mergeCells count="19">
    <mergeCell ref="M7:M9"/>
    <mergeCell ref="D8:E8"/>
    <mergeCell ref="F8:G8"/>
    <mergeCell ref="A1:M1"/>
    <mergeCell ref="A2:M2"/>
    <mergeCell ref="I8:I9"/>
    <mergeCell ref="J8:J9"/>
    <mergeCell ref="K8:K9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2023-08-21T03:02:48Z</cp:lastPrinted>
  <dcterms:created xsi:type="dcterms:W3CDTF">2023-07-19T03:52:28Z</dcterms:created>
  <dcterms:modified xsi:type="dcterms:W3CDTF">2023-09-04T09:06:15Z</dcterms:modified>
</cp:coreProperties>
</file>