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87" i="1"/>
  <c r="M89"/>
  <c r="K89"/>
  <c r="E89"/>
  <c r="B89"/>
  <c r="M88"/>
  <c r="K88"/>
  <c r="E88"/>
  <c r="M86"/>
  <c r="M77"/>
  <c r="K77"/>
  <c r="E77"/>
  <c r="B77"/>
  <c r="M76"/>
  <c r="K76"/>
  <c r="E76"/>
  <c r="M75"/>
  <c r="K75"/>
  <c r="E75"/>
  <c r="B75"/>
  <c r="M74"/>
  <c r="K74"/>
  <c r="E74"/>
  <c r="M73"/>
  <c r="M72"/>
  <c r="M71"/>
  <c r="K71"/>
  <c r="E71"/>
  <c r="B71"/>
  <c r="M70"/>
  <c r="K70"/>
  <c r="E70"/>
  <c r="M69"/>
  <c r="K69"/>
  <c r="E69"/>
  <c r="B69"/>
  <c r="M68"/>
  <c r="K68"/>
  <c r="E68"/>
  <c r="M67"/>
  <c r="K67"/>
  <c r="E67"/>
  <c r="B67"/>
  <c r="M66"/>
  <c r="K66"/>
  <c r="E66"/>
  <c r="M65"/>
  <c r="M64"/>
  <c r="M63"/>
  <c r="K63"/>
  <c r="E63"/>
  <c r="B63"/>
  <c r="M62"/>
  <c r="K62"/>
  <c r="E62"/>
  <c r="M61"/>
  <c r="K61"/>
  <c r="E61"/>
  <c r="B61"/>
  <c r="M60"/>
  <c r="K60"/>
  <c r="E60"/>
  <c r="M56"/>
  <c r="M57"/>
  <c r="B53"/>
  <c r="M55"/>
  <c r="M54"/>
  <c r="M53"/>
  <c r="K53"/>
  <c r="E53"/>
  <c r="M52"/>
  <c r="K52"/>
  <c r="E52"/>
  <c r="M51"/>
  <c r="K51"/>
  <c r="E51"/>
  <c r="B51"/>
  <c r="M50"/>
  <c r="K50"/>
  <c r="E50"/>
  <c r="M49"/>
  <c r="M48"/>
  <c r="M47"/>
  <c r="M46"/>
  <c r="M45"/>
  <c r="K45"/>
  <c r="E45"/>
  <c r="B45"/>
  <c r="M44"/>
  <c r="K44"/>
  <c r="E44"/>
  <c r="M39"/>
  <c r="K39"/>
  <c r="E39"/>
  <c r="B39"/>
  <c r="M38"/>
  <c r="K38"/>
  <c r="E38"/>
  <c r="M37"/>
  <c r="K37"/>
  <c r="E37"/>
  <c r="B37"/>
  <c r="M36"/>
  <c r="K36"/>
  <c r="E36"/>
  <c r="M33"/>
  <c r="K33"/>
  <c r="E33"/>
  <c r="B33"/>
  <c r="M32"/>
  <c r="K32"/>
  <c r="E32"/>
  <c r="M31"/>
  <c r="K31"/>
  <c r="E31"/>
  <c r="B31"/>
  <c r="M30"/>
  <c r="K30"/>
  <c r="E30"/>
  <c r="M29"/>
  <c r="K29"/>
  <c r="E29"/>
  <c r="B29"/>
  <c r="M28"/>
  <c r="K28"/>
  <c r="E28"/>
  <c r="M27"/>
  <c r="K27"/>
  <c r="E27"/>
  <c r="B27"/>
  <c r="M26"/>
  <c r="K26"/>
  <c r="E26"/>
  <c r="M34"/>
  <c r="M35"/>
  <c r="M21"/>
  <c r="K21"/>
  <c r="E21"/>
  <c r="B21"/>
  <c r="M20"/>
  <c r="K20"/>
  <c r="E20"/>
  <c r="M19"/>
  <c r="K19"/>
  <c r="E19"/>
  <c r="B19"/>
  <c r="M18"/>
  <c r="K18"/>
  <c r="E18"/>
  <c r="M15"/>
  <c r="K15"/>
  <c r="E15"/>
  <c r="B15"/>
  <c r="M14"/>
  <c r="K14"/>
  <c r="E14"/>
  <c r="M11"/>
  <c r="M10"/>
  <c r="M13"/>
  <c r="M12"/>
  <c r="M91"/>
  <c r="M90"/>
  <c r="M41"/>
  <c r="M40"/>
  <c r="M43"/>
  <c r="M42"/>
  <c r="M79"/>
  <c r="M78"/>
  <c r="M83"/>
  <c r="M82"/>
  <c r="M17"/>
  <c r="M16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<sst xmlns="http://schemas.openxmlformats.org/spreadsheetml/2006/main" count="247" uniqueCount="90">
  <si>
    <t>СВЕДЕНИЯ
о поступлении средств в избирательные фонды кандидатов,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</si>
  <si>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народных депутатов Междуреченского городского округа седьмого созыва</t>
  </si>
  <si>
    <t>В тыс.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</si>
  <si>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</si>
  <si>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</si>
  <si>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</si>
  <si>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</si>
  <si>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</si>
  <si>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</si>
  <si>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</si>
  <si>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</si>
  <si>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</si>
  <si>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</si>
  <si>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</si>
  <si>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</si>
  <si>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</si>
  <si>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</si>
  <si>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</si>
  <si>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Архипова Александра Сергеевна</t>
  </si>
  <si>
    <t>Белостоцкий Василий Владимирович</t>
  </si>
  <si>
    <t>Гильдебранд Иван Иванович</t>
  </si>
  <si>
    <t>Голощапов Василий Николаевич</t>
  </si>
  <si>
    <t>Дьячков Владимир Юрьевич</t>
  </si>
  <si>
    <t>Жуков Роман Сергеевич</t>
  </si>
  <si>
    <t>Кнауэр Наталья Юрьевна</t>
  </si>
  <si>
    <t>Корнеева Екатерина Игоревна</t>
  </si>
  <si>
    <t>Коротков Владимир Васильевич</t>
  </si>
  <si>
    <t>14.</t>
  </si>
  <si>
    <t>15.</t>
  </si>
  <si>
    <t>Кремнев Денис Евгеньевич</t>
  </si>
  <si>
    <t>16.</t>
  </si>
  <si>
    <t>17.</t>
  </si>
  <si>
    <t>Орех Александр Андреевич</t>
  </si>
  <si>
    <t>18.</t>
  </si>
  <si>
    <t>19.</t>
  </si>
  <si>
    <t>20.</t>
  </si>
  <si>
    <t>21.</t>
  </si>
  <si>
    <t>22.</t>
  </si>
  <si>
    <t>23.</t>
  </si>
  <si>
    <t>24.</t>
  </si>
  <si>
    <t>Писаный Дмитрий Николаевич</t>
  </si>
  <si>
    <t>Пономарева Елена Владимировна</t>
  </si>
  <si>
    <t>Распопов Евгений Сергеевич</t>
  </si>
  <si>
    <t>Ромашова Татьяна Игоревна</t>
  </si>
  <si>
    <t>Рязанова Татьяна Александровна</t>
  </si>
  <si>
    <t>Селезнева Александра Сергеевна</t>
  </si>
  <si>
    <t>Селезнев Роман Михайлович</t>
  </si>
  <si>
    <t>Тамарова Милена Антоновна</t>
  </si>
  <si>
    <t>Сумешевский Денис Анатольевич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</si>
  <si>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</si>
  <si>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</si>
  <si>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</si>
  <si>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</si>
  <si>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</si>
  <si>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</si>
  <si>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</si>
  <si>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</si>
  <si>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</si>
  <si>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</si>
  <si>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</si>
  <si>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Тимофеев Дмитрий Михайлович</t>
  </si>
  <si>
    <t>Трунин Валерий Геннадьевич</t>
  </si>
  <si>
    <t>Трунин Виктор Сергеевич</t>
  </si>
  <si>
    <t>Трунина Анастасия Валерьевна</t>
  </si>
  <si>
    <t>Трунина Лиана Валерьевна</t>
  </si>
  <si>
    <t>Устюгова Наталья Павловна</t>
  </si>
  <si>
    <t>36.</t>
  </si>
  <si>
    <t>37.</t>
  </si>
  <si>
    <t>38.</t>
  </si>
  <si>
    <t>39.</t>
  </si>
  <si>
    <t>40.</t>
  </si>
  <si>
    <t>Шабурова Виктория Максимовна</t>
  </si>
  <si>
    <t>Щербаков Андрей Сергеевич</t>
  </si>
  <si>
    <t>41.</t>
  </si>
  <si>
    <t>По состоянию на 21.08.2023</t>
  </si>
  <si>
    <t>Гапоненко Сергей Александрович</t>
  </si>
  <si>
    <t>Итого по кандидату</t>
  </si>
  <si>
    <t>Королев Борис Александрович</t>
  </si>
  <si>
    <t>Черепков Валерий Валентинович</t>
  </si>
  <si>
    <t>Фурсова Марина Александровна</t>
  </si>
  <si>
    <t>Никитин Василий Сергеевич</t>
  </si>
  <si>
    <t>Мегис Николай Николаевич</t>
  </si>
  <si>
    <t>Щипетков Алексей Геннадьевич</t>
  </si>
  <si>
    <t>Бабичев Семен Викторович</t>
  </si>
  <si>
    <t>Саковская Наталья Игоревна</t>
  </si>
  <si>
    <t>Четверухина Гульнара Абубакировна</t>
  </si>
  <si>
    <t>Дутова Ирина Александровна</t>
  </si>
  <si>
    <t>Голубцов Сергей Евгеньевич</t>
  </si>
  <si>
    <t>Хуторной Александр Васильевич</t>
  </si>
  <si>
    <t>Итого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</si>
</sst>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"/>
  <sheetViews>
    <sheetView tabSelected="1" topLeftCell="A72" workbookViewId="0">
      <selection activeCell="B92" sqref="B92:M92"/>
    </sheetView>
  </sheetViews>
  <sheetFormatPr defaultRowHeight="14.4"/>
  <cols>
    <col min="1" max="1" width="3.77734375" bestFit="1" customWidth="1"/>
    <col min="2" max="2" width="31.88671875" bestFit="1" customWidth="1"/>
    <col min="3" max="3" width="6.44140625" bestFit="1" customWidth="1"/>
    <col min="4" max="4" width="15.109375" customWidth="1"/>
    <col min="5" max="5" width="9.44140625" customWidth="1"/>
    <col min="6" max="6" width="15.109375" customWidth="1"/>
    <col min="7" max="7" width="5.5546875" customWidth="1"/>
    <col min="8" max="8" width="6.44140625" bestFit="1" customWidth="1"/>
    <col min="9" max="9" width="12.77734375" customWidth="1"/>
    <col min="10" max="10" width="15.109375" customWidth="1"/>
    <col min="11" max="11" width="9.44140625" customWidth="1"/>
    <col min="12" max="12" width="15.109375" customWidth="1"/>
    <col min="13" max="13" width="18" customWidth="1"/>
    <col min="14" max="14" width="8.88671875" customWidth="1"/>
  </cols>
  <sheetData>
    <row r="1" spans="1:14" ht="208.9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ht="15.6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4">
      <c r="M3" s="2" t="s">
        <v>74</v>
      </c>
    </row>
    <row r="4" spans="1:14">
      <c r="M4" s="2" t="s">
        <v>2</v>
      </c>
    </row>
    <row r="5" spans="1:14" ht="24" customHeight="1">
      <c r="A5" s="17" t="str">
        <f t="shared" ref="A5" si="0">"№
п/п"</f>
        <v>№
п/п</v>
      </c>
      <c r="B5" s="17" t="str">
        <f t="shared" ref="B5" si="1">"Фамилия, имя, отчество кандидата"</f>
        <v>Фамилия, имя, отчество кандидата</v>
      </c>
      <c r="C5" s="20" t="str">
        <f t="shared" ref="C5" si="2">"Поступило средств"</f>
        <v>Поступило средств</v>
      </c>
      <c r="D5" s="21"/>
      <c r="E5" s="21"/>
      <c r="F5" s="21"/>
      <c r="G5" s="22"/>
      <c r="H5" s="20" t="str">
        <f t="shared" ref="H5" si="3">"Израсходовано средств"</f>
        <v>Израсходовано средств</v>
      </c>
      <c r="I5" s="21"/>
      <c r="J5" s="21"/>
      <c r="K5" s="22"/>
      <c r="L5" s="20" t="str">
        <f t="shared" ref="L5" si="4">"Возвращено средств"</f>
        <v>Возвращено средств</v>
      </c>
      <c r="M5" s="22"/>
    </row>
    <row r="6" spans="1:14" ht="52.95" customHeight="1">
      <c r="A6" s="18"/>
      <c r="B6" s="18"/>
      <c r="C6" s="17" t="str">
        <f t="shared" ref="C6" si="5">"всего"</f>
        <v>всего</v>
      </c>
      <c r="D6" s="20" t="str">
        <f t="shared" ref="D6" si="6">"из них"</f>
        <v>из них</v>
      </c>
      <c r="E6" s="21"/>
      <c r="F6" s="21"/>
      <c r="G6" s="22"/>
      <c r="H6" s="17" t="str">
        <f t="shared" ref="H6" si="7">"всего"</f>
        <v>всего</v>
      </c>
      <c r="I6" s="20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1"/>
      <c r="K6" s="22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18"/>
      <c r="B7" s="18"/>
      <c r="C7" s="18"/>
      <c r="D7" s="20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22"/>
      <c r="F7" s="20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22"/>
      <c r="H7" s="18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18"/>
      <c r="M7" s="18"/>
      <c r="N7" s="1"/>
    </row>
    <row r="8" spans="1:14" ht="72" customHeight="1">
      <c r="A8" s="19"/>
      <c r="B8" s="19"/>
      <c r="C8" s="19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9"/>
      <c r="I8" s="19"/>
      <c r="J8" s="19"/>
      <c r="K8" s="19"/>
      <c r="L8" s="19"/>
      <c r="M8" s="19"/>
      <c r="N8" s="1"/>
    </row>
    <row r="9" spans="1:14">
      <c r="A9" s="5" t="s">
        <v>3</v>
      </c>
      <c r="B9" s="3" t="str">
        <f>"3"</f>
        <v>3</v>
      </c>
      <c r="C9" s="3" t="str">
        <f>"4"</f>
        <v>4</v>
      </c>
      <c r="D9" s="3" t="str">
        <f>"5"</f>
        <v>5</v>
      </c>
      <c r="E9" s="3" t="str">
        <f>"6"</f>
        <v>6</v>
      </c>
      <c r="F9" s="3" t="str">
        <f>"7"</f>
        <v>7</v>
      </c>
      <c r="G9" s="3" t="str">
        <f>"8"</f>
        <v>8</v>
      </c>
      <c r="H9" s="3" t="str">
        <f>"9"</f>
        <v>9</v>
      </c>
      <c r="I9" s="3" t="str">
        <f>"10"</f>
        <v>10</v>
      </c>
      <c r="J9" s="3" t="str">
        <f>"11"</f>
        <v>11</v>
      </c>
      <c r="K9" s="3" t="str">
        <f>"12"</f>
        <v>12</v>
      </c>
      <c r="L9" s="3" t="str">
        <f>"13"</f>
        <v>13</v>
      </c>
      <c r="M9" s="3" t="str">
        <f>"14"</f>
        <v>14</v>
      </c>
      <c r="N9" s="1"/>
    </row>
    <row r="10" spans="1:14">
      <c r="A10" s="6" t="s">
        <v>4</v>
      </c>
      <c r="B10" s="137" t="s">
        <v>18</v>
      </c>
      <c r="C10" s="138">
        <v>1</v>
      </c>
      <c r="D10" s="138"/>
      <c r="E10" s="137" t="s">
        <v>5</v>
      </c>
      <c r="F10" s="138"/>
      <c r="G10" s="139"/>
      <c r="H10" s="138">
        <v>1</v>
      </c>
      <c r="I10" s="140"/>
      <c r="J10" s="138"/>
      <c r="K10" s="137" t="s">
        <v>5</v>
      </c>
      <c r="L10" s="138"/>
      <c r="M10" s="7" t="str">
        <f>""</f>
        <v/>
      </c>
      <c r="N10" s="4"/>
    </row>
    <row r="11" spans="1:14">
      <c r="A11" s="5" t="s">
        <v>5</v>
      </c>
      <c r="B11" s="141" t="s">
        <v>76</v>
      </c>
      <c r="C11" s="142">
        <v>1</v>
      </c>
      <c r="D11" s="142">
        <v>0</v>
      </c>
      <c r="E11" s="141" t="s">
        <v>5</v>
      </c>
      <c r="F11" s="142">
        <v>0</v>
      </c>
      <c r="G11" s="143"/>
      <c r="H11" s="142">
        <v>1</v>
      </c>
      <c r="I11" s="144"/>
      <c r="J11" s="142">
        <v>0</v>
      </c>
      <c r="K11" s="141" t="s">
        <v>5</v>
      </c>
      <c r="L11" s="142">
        <v>0</v>
      </c>
      <c r="M11" s="11" t="str">
        <f>""</f>
        <v/>
      </c>
      <c r="N11" s="4"/>
    </row>
    <row r="12" spans="1:14">
      <c r="A12" s="6" t="s">
        <v>6</v>
      </c>
      <c r="B12" s="113" t="s">
        <v>83</v>
      </c>
      <c r="C12" s="114">
        <v>50</v>
      </c>
      <c r="D12" s="114"/>
      <c r="E12" s="113" t="s">
        <v>5</v>
      </c>
      <c r="F12" s="114"/>
      <c r="G12" s="115"/>
      <c r="H12" s="114">
        <v>13.29</v>
      </c>
      <c r="I12" s="116"/>
      <c r="J12" s="114"/>
      <c r="K12" s="113" t="s">
        <v>5</v>
      </c>
      <c r="L12" s="114"/>
      <c r="M12" s="7" t="str">
        <f>""</f>
        <v/>
      </c>
      <c r="N12" s="4"/>
    </row>
    <row r="13" spans="1:14">
      <c r="A13" s="5" t="s">
        <v>5</v>
      </c>
      <c r="B13" s="117" t="s">
        <v>76</v>
      </c>
      <c r="C13" s="118">
        <v>50</v>
      </c>
      <c r="D13" s="118">
        <v>0</v>
      </c>
      <c r="E13" s="117" t="s">
        <v>5</v>
      </c>
      <c r="F13" s="118">
        <v>0</v>
      </c>
      <c r="G13" s="119"/>
      <c r="H13" s="118">
        <v>13.29</v>
      </c>
      <c r="I13" s="120"/>
      <c r="J13" s="118">
        <v>0</v>
      </c>
      <c r="K13" s="117" t="s">
        <v>5</v>
      </c>
      <c r="L13" s="118">
        <v>0</v>
      </c>
      <c r="M13" s="11" t="str">
        <f>""</f>
        <v/>
      </c>
      <c r="N13" s="4"/>
    </row>
    <row r="14" spans="1:14">
      <c r="A14" s="6" t="s">
        <v>7</v>
      </c>
      <c r="B14" s="7" t="s">
        <v>19</v>
      </c>
      <c r="C14" s="8">
        <v>0</v>
      </c>
      <c r="D14" s="8"/>
      <c r="E14" s="7" t="str">
        <f>""</f>
        <v/>
      </c>
      <c r="F14" s="8"/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>
      <c r="A15" s="5" t="s">
        <v>5</v>
      </c>
      <c r="B15" s="11" t="str">
        <f>"Итого по кандидату"</f>
        <v>Итого по кандидату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>
      <c r="A16" s="16" t="s">
        <v>8</v>
      </c>
      <c r="B16" s="25" t="s">
        <v>75</v>
      </c>
      <c r="C16" s="26">
        <v>10.68</v>
      </c>
      <c r="D16" s="26"/>
      <c r="E16" s="25" t="s">
        <v>5</v>
      </c>
      <c r="F16" s="26"/>
      <c r="G16" s="27"/>
      <c r="H16" s="26">
        <v>9.0299999999999994</v>
      </c>
      <c r="I16" s="28"/>
      <c r="J16" s="26"/>
      <c r="K16" s="25" t="s">
        <v>5</v>
      </c>
      <c r="L16" s="26"/>
      <c r="M16" s="7" t="str">
        <f>""</f>
        <v/>
      </c>
      <c r="N16" s="4"/>
    </row>
    <row r="17" spans="1:14">
      <c r="A17" s="5" t="s">
        <v>5</v>
      </c>
      <c r="B17" s="29" t="s">
        <v>76</v>
      </c>
      <c r="C17" s="30">
        <v>10.68</v>
      </c>
      <c r="D17" s="30">
        <v>0</v>
      </c>
      <c r="E17" s="29" t="s">
        <v>5</v>
      </c>
      <c r="F17" s="30">
        <v>0</v>
      </c>
      <c r="G17" s="31"/>
      <c r="H17" s="30">
        <v>9.0299999999999994</v>
      </c>
      <c r="I17" s="32"/>
      <c r="J17" s="30">
        <v>0</v>
      </c>
      <c r="K17" s="29" t="s">
        <v>5</v>
      </c>
      <c r="L17" s="30">
        <v>0</v>
      </c>
      <c r="M17" s="11" t="str">
        <f>""</f>
        <v/>
      </c>
      <c r="N17" s="4"/>
    </row>
    <row r="18" spans="1:14">
      <c r="A18" s="16" t="s">
        <v>9</v>
      </c>
      <c r="B18" s="15" t="s">
        <v>20</v>
      </c>
      <c r="C18" s="8">
        <v>0</v>
      </c>
      <c r="D18" s="8"/>
      <c r="E18" s="7" t="str">
        <f>""</f>
        <v/>
      </c>
      <c r="F18" s="8"/>
      <c r="G18" s="9"/>
      <c r="H18" s="8">
        <v>0</v>
      </c>
      <c r="I18" s="10"/>
      <c r="J18" s="8"/>
      <c r="K18" s="7" t="str">
        <f>""</f>
        <v/>
      </c>
      <c r="L18" s="8"/>
      <c r="M18" s="7" t="str">
        <f>""</f>
        <v/>
      </c>
      <c r="N18" s="4"/>
    </row>
    <row r="19" spans="1:14">
      <c r="A19" s="5" t="s">
        <v>5</v>
      </c>
      <c r="B19" s="11" t="str">
        <f>"Итого по кандидату"</f>
        <v>Итого по кандидату</v>
      </c>
      <c r="C19" s="12">
        <v>0</v>
      </c>
      <c r="D19" s="12">
        <v>0</v>
      </c>
      <c r="E19" s="11" t="str">
        <f>""</f>
        <v/>
      </c>
      <c r="F19" s="12">
        <v>0</v>
      </c>
      <c r="G19" s="13"/>
      <c r="H19" s="12">
        <v>0</v>
      </c>
      <c r="I19" s="14"/>
      <c r="J19" s="12">
        <v>0</v>
      </c>
      <c r="K19" s="11" t="str">
        <f>""</f>
        <v/>
      </c>
      <c r="L19" s="12">
        <v>0</v>
      </c>
      <c r="M19" s="11" t="str">
        <f>""</f>
        <v/>
      </c>
      <c r="N19" s="4"/>
    </row>
    <row r="20" spans="1:14">
      <c r="A20" s="16" t="s">
        <v>10</v>
      </c>
      <c r="B20" s="7" t="s">
        <v>21</v>
      </c>
      <c r="C20" s="8">
        <v>0</v>
      </c>
      <c r="D20" s="8"/>
      <c r="E20" s="7" t="str">
        <f>""</f>
        <v/>
      </c>
      <c r="F20" s="8"/>
      <c r="G20" s="9"/>
      <c r="H20" s="8">
        <v>0</v>
      </c>
      <c r="I20" s="10"/>
      <c r="J20" s="8"/>
      <c r="K20" s="7" t="str">
        <f>""</f>
        <v/>
      </c>
      <c r="L20" s="8"/>
      <c r="M20" s="7" t="str">
        <f>""</f>
        <v/>
      </c>
      <c r="N20" s="4"/>
    </row>
    <row r="21" spans="1:14">
      <c r="A21" s="5" t="s">
        <v>5</v>
      </c>
      <c r="B21" s="11" t="str">
        <f>"Итого по кандидату"</f>
        <v>Итого по кандидату</v>
      </c>
      <c r="C21" s="12">
        <v>0</v>
      </c>
      <c r="D21" s="12">
        <v>0</v>
      </c>
      <c r="E21" s="11" t="str">
        <f>""</f>
        <v/>
      </c>
      <c r="F21" s="12">
        <v>0</v>
      </c>
      <c r="G21" s="13"/>
      <c r="H21" s="12">
        <v>0</v>
      </c>
      <c r="I21" s="14"/>
      <c r="J21" s="12">
        <v>0</v>
      </c>
      <c r="K21" s="11" t="str">
        <f>""</f>
        <v/>
      </c>
      <c r="L21" s="12">
        <v>0</v>
      </c>
      <c r="M21" s="11" t="str">
        <f>""</f>
        <v/>
      </c>
      <c r="N21" s="4"/>
    </row>
    <row r="22" spans="1:14">
      <c r="A22" s="6" t="s">
        <v>11</v>
      </c>
      <c r="B22" s="172" t="s">
        <v>87</v>
      </c>
      <c r="C22" s="173">
        <v>9.5399999999999991</v>
      </c>
      <c r="D22" s="173"/>
      <c r="E22" s="172" t="s">
        <v>5</v>
      </c>
      <c r="F22" s="173"/>
      <c r="G22" s="174"/>
      <c r="H22" s="173">
        <v>7.89</v>
      </c>
      <c r="I22" s="175"/>
      <c r="J22" s="173"/>
      <c r="K22" s="172" t="s">
        <v>5</v>
      </c>
      <c r="L22" s="173"/>
      <c r="M22" s="172" t="s">
        <v>5</v>
      </c>
      <c r="N22" s="171"/>
    </row>
    <row r="23" spans="1:14">
      <c r="A23" s="5" t="s">
        <v>5</v>
      </c>
      <c r="B23" s="176" t="s">
        <v>76</v>
      </c>
      <c r="C23" s="177">
        <v>9.5399999999999991</v>
      </c>
      <c r="D23" s="177">
        <v>0</v>
      </c>
      <c r="E23" s="176" t="s">
        <v>5</v>
      </c>
      <c r="F23" s="177">
        <v>0</v>
      </c>
      <c r="G23" s="178"/>
      <c r="H23" s="177">
        <v>7.89</v>
      </c>
      <c r="I23" s="179"/>
      <c r="J23" s="177">
        <v>0</v>
      </c>
      <c r="K23" s="176" t="s">
        <v>5</v>
      </c>
      <c r="L23" s="177">
        <v>0</v>
      </c>
      <c r="M23" s="176" t="s">
        <v>5</v>
      </c>
      <c r="N23" s="171"/>
    </row>
    <row r="24" spans="1:14">
      <c r="A24" s="16" t="s">
        <v>12</v>
      </c>
      <c r="B24" s="163" t="s">
        <v>86</v>
      </c>
      <c r="C24" s="164">
        <v>25</v>
      </c>
      <c r="D24" s="164"/>
      <c r="E24" s="163" t="s">
        <v>5</v>
      </c>
      <c r="F24" s="164"/>
      <c r="G24" s="165"/>
      <c r="H24" s="164">
        <v>24.38</v>
      </c>
      <c r="I24" s="166"/>
      <c r="J24" s="164"/>
      <c r="K24" s="163" t="s">
        <v>5</v>
      </c>
      <c r="L24" s="164"/>
      <c r="M24" s="163" t="s">
        <v>5</v>
      </c>
      <c r="N24" s="162"/>
    </row>
    <row r="25" spans="1:14">
      <c r="A25" s="5" t="s">
        <v>5</v>
      </c>
      <c r="B25" s="167" t="s">
        <v>76</v>
      </c>
      <c r="C25" s="168">
        <v>25</v>
      </c>
      <c r="D25" s="168">
        <v>0</v>
      </c>
      <c r="E25" s="167" t="s">
        <v>5</v>
      </c>
      <c r="F25" s="168">
        <v>0</v>
      </c>
      <c r="G25" s="169"/>
      <c r="H25" s="168">
        <v>24.38</v>
      </c>
      <c r="I25" s="170"/>
      <c r="J25" s="168">
        <v>0</v>
      </c>
      <c r="K25" s="167" t="s">
        <v>5</v>
      </c>
      <c r="L25" s="168">
        <v>0</v>
      </c>
      <c r="M25" s="167" t="s">
        <v>5</v>
      </c>
      <c r="N25" s="162"/>
    </row>
    <row r="26" spans="1:14">
      <c r="A26" s="16" t="s">
        <v>13</v>
      </c>
      <c r="B26" s="7" t="s">
        <v>22</v>
      </c>
      <c r="C26" s="8">
        <v>0</v>
      </c>
      <c r="D26" s="8"/>
      <c r="E26" s="7" t="str">
        <f>""</f>
        <v/>
      </c>
      <c r="F26" s="8"/>
      <c r="G26" s="9"/>
      <c r="H26" s="8">
        <v>0</v>
      </c>
      <c r="I26" s="10"/>
      <c r="J26" s="8"/>
      <c r="K26" s="7" t="str">
        <f>""</f>
        <v/>
      </c>
      <c r="L26" s="8"/>
      <c r="M26" s="7" t="str">
        <f>""</f>
        <v/>
      </c>
      <c r="N26" s="4"/>
    </row>
    <row r="27" spans="1:14">
      <c r="A27" s="5" t="s">
        <v>5</v>
      </c>
      <c r="B27" s="11" t="str">
        <f>"Итого по кандидату"</f>
        <v>Итого по кандидату</v>
      </c>
      <c r="C27" s="12">
        <v>0</v>
      </c>
      <c r="D27" s="12">
        <v>0</v>
      </c>
      <c r="E27" s="11" t="str">
        <f>""</f>
        <v/>
      </c>
      <c r="F27" s="12">
        <v>0</v>
      </c>
      <c r="G27" s="13"/>
      <c r="H27" s="12">
        <v>0</v>
      </c>
      <c r="I27" s="14"/>
      <c r="J27" s="12">
        <v>0</v>
      </c>
      <c r="K27" s="11" t="str">
        <f>""</f>
        <v/>
      </c>
      <c r="L27" s="12">
        <v>0</v>
      </c>
      <c r="M27" s="11" t="str">
        <f>""</f>
        <v/>
      </c>
      <c r="N27" s="4"/>
    </row>
    <row r="28" spans="1:14">
      <c r="A28" s="16" t="s">
        <v>14</v>
      </c>
      <c r="B28" s="7" t="s">
        <v>23</v>
      </c>
      <c r="C28" s="8">
        <v>0</v>
      </c>
      <c r="D28" s="8"/>
      <c r="E28" s="7" t="str">
        <f>""</f>
        <v/>
      </c>
      <c r="F28" s="8"/>
      <c r="G28" s="9"/>
      <c r="H28" s="8">
        <v>0</v>
      </c>
      <c r="I28" s="10"/>
      <c r="J28" s="8"/>
      <c r="K28" s="7" t="str">
        <f>""</f>
        <v/>
      </c>
      <c r="L28" s="8"/>
      <c r="M28" s="7" t="str">
        <f>""</f>
        <v/>
      </c>
      <c r="N28" s="4"/>
    </row>
    <row r="29" spans="1:14">
      <c r="A29" s="5" t="s">
        <v>5</v>
      </c>
      <c r="B29" s="11" t="str">
        <f>"Итого по кандидату"</f>
        <v>Итого по кандидату</v>
      </c>
      <c r="C29" s="12">
        <v>0</v>
      </c>
      <c r="D29" s="12">
        <v>0</v>
      </c>
      <c r="E29" s="11" t="str">
        <f>""</f>
        <v/>
      </c>
      <c r="F29" s="12">
        <v>0</v>
      </c>
      <c r="G29" s="13"/>
      <c r="H29" s="12">
        <v>0</v>
      </c>
      <c r="I29" s="14"/>
      <c r="J29" s="12">
        <v>0</v>
      </c>
      <c r="K29" s="11" t="str">
        <f>""</f>
        <v/>
      </c>
      <c r="L29" s="12">
        <v>0</v>
      </c>
      <c r="M29" s="11" t="str">
        <f>""</f>
        <v/>
      </c>
      <c r="N29" s="4"/>
    </row>
    <row r="30" spans="1:14">
      <c r="A30" s="16" t="s">
        <v>15</v>
      </c>
      <c r="B30" s="15" t="s">
        <v>24</v>
      </c>
      <c r="C30" s="8">
        <v>0</v>
      </c>
      <c r="D30" s="8"/>
      <c r="E30" s="7" t="str">
        <f>""</f>
        <v/>
      </c>
      <c r="F30" s="8"/>
      <c r="G30" s="9"/>
      <c r="H30" s="8">
        <v>0</v>
      </c>
      <c r="I30" s="10"/>
      <c r="J30" s="8"/>
      <c r="K30" s="7" t="str">
        <f>""</f>
        <v/>
      </c>
      <c r="L30" s="8"/>
      <c r="M30" s="7" t="str">
        <f>""</f>
        <v/>
      </c>
      <c r="N30" s="4"/>
    </row>
    <row r="31" spans="1:14">
      <c r="A31" s="5" t="s">
        <v>5</v>
      </c>
      <c r="B31" s="11" t="str">
        <f t="shared" ref="B31" si="16">"Итого по кандидату"</f>
        <v>Итого по кандидату</v>
      </c>
      <c r="C31" s="12">
        <v>0</v>
      </c>
      <c r="D31" s="12">
        <v>0</v>
      </c>
      <c r="E31" s="11" t="str">
        <f>""</f>
        <v/>
      </c>
      <c r="F31" s="12">
        <v>0</v>
      </c>
      <c r="G31" s="13"/>
      <c r="H31" s="12">
        <v>0</v>
      </c>
      <c r="I31" s="14"/>
      <c r="J31" s="12">
        <v>0</v>
      </c>
      <c r="K31" s="11" t="str">
        <f>""</f>
        <v/>
      </c>
      <c r="L31" s="12">
        <v>0</v>
      </c>
      <c r="M31" s="11" t="str">
        <f>""</f>
        <v/>
      </c>
      <c r="N31" s="4"/>
    </row>
    <row r="32" spans="1:14">
      <c r="A32" s="16" t="s">
        <v>16</v>
      </c>
      <c r="B32" s="15" t="s">
        <v>25</v>
      </c>
      <c r="C32" s="8">
        <v>0</v>
      </c>
      <c r="D32" s="8"/>
      <c r="E32" s="7" t="str">
        <f>""</f>
        <v/>
      </c>
      <c r="F32" s="8"/>
      <c r="G32" s="9"/>
      <c r="H32" s="8">
        <v>0</v>
      </c>
      <c r="I32" s="10"/>
      <c r="J32" s="8"/>
      <c r="K32" s="7" t="str">
        <f>""</f>
        <v/>
      </c>
      <c r="L32" s="8"/>
      <c r="M32" s="7" t="str">
        <f>""</f>
        <v/>
      </c>
      <c r="N32" s="4"/>
    </row>
    <row r="33" spans="1:14">
      <c r="A33" s="5" t="s">
        <v>5</v>
      </c>
      <c r="B33" s="11" t="str">
        <f t="shared" ref="B33" si="17">"Итого по кандидату"</f>
        <v>Итого по кандидату</v>
      </c>
      <c r="C33" s="12">
        <v>0</v>
      </c>
      <c r="D33" s="12">
        <v>0</v>
      </c>
      <c r="E33" s="11" t="str">
        <f>""</f>
        <v/>
      </c>
      <c r="F33" s="12">
        <v>0</v>
      </c>
      <c r="G33" s="13"/>
      <c r="H33" s="12">
        <v>0</v>
      </c>
      <c r="I33" s="14"/>
      <c r="J33" s="12">
        <v>0</v>
      </c>
      <c r="K33" s="11" t="str">
        <f>""</f>
        <v/>
      </c>
      <c r="L33" s="12">
        <v>0</v>
      </c>
      <c r="M33" s="11" t="str">
        <f>""</f>
        <v/>
      </c>
      <c r="N33" s="4"/>
    </row>
    <row r="34" spans="1:14">
      <c r="A34" s="16" t="s">
        <v>17</v>
      </c>
      <c r="B34" s="33" t="s">
        <v>77</v>
      </c>
      <c r="C34" s="34">
        <v>12</v>
      </c>
      <c r="D34" s="34"/>
      <c r="E34" s="33" t="s">
        <v>5</v>
      </c>
      <c r="F34" s="34"/>
      <c r="G34" s="35"/>
      <c r="H34" s="34">
        <v>9.0299999999999994</v>
      </c>
      <c r="I34" s="36"/>
      <c r="J34" s="34"/>
      <c r="K34" s="33" t="s">
        <v>5</v>
      </c>
      <c r="L34" s="34"/>
      <c r="M34" s="7" t="str">
        <f>""</f>
        <v/>
      </c>
      <c r="N34" s="4"/>
    </row>
    <row r="35" spans="1:14">
      <c r="A35" s="5" t="s">
        <v>5</v>
      </c>
      <c r="B35" s="37" t="s">
        <v>76</v>
      </c>
      <c r="C35" s="38">
        <v>12</v>
      </c>
      <c r="D35" s="38">
        <v>0</v>
      </c>
      <c r="E35" s="37" t="s">
        <v>5</v>
      </c>
      <c r="F35" s="38">
        <v>0</v>
      </c>
      <c r="G35" s="39"/>
      <c r="H35" s="38">
        <v>9.0299999999999994</v>
      </c>
      <c r="I35" s="40"/>
      <c r="J35" s="38">
        <v>0</v>
      </c>
      <c r="K35" s="37" t="s">
        <v>5</v>
      </c>
      <c r="L35" s="38">
        <v>0</v>
      </c>
      <c r="M35" s="11" t="str">
        <f>""</f>
        <v/>
      </c>
      <c r="N35" s="4"/>
    </row>
    <row r="36" spans="1:14">
      <c r="A36" s="16" t="s">
        <v>27</v>
      </c>
      <c r="B36" s="15" t="s">
        <v>26</v>
      </c>
      <c r="C36" s="8">
        <v>0</v>
      </c>
      <c r="D36" s="8"/>
      <c r="E36" s="7" t="str">
        <f>""</f>
        <v/>
      </c>
      <c r="F36" s="8"/>
      <c r="G36" s="9"/>
      <c r="H36" s="8">
        <v>0</v>
      </c>
      <c r="I36" s="10"/>
      <c r="J36" s="8"/>
      <c r="K36" s="7" t="str">
        <f>""</f>
        <v/>
      </c>
      <c r="L36" s="8"/>
      <c r="M36" s="7" t="str">
        <f>""</f>
        <v/>
      </c>
      <c r="N36" s="4"/>
    </row>
    <row r="37" spans="1:14">
      <c r="A37" s="5" t="s">
        <v>5</v>
      </c>
      <c r="B37" s="11" t="str">
        <f t="shared" ref="B37" si="18">"Итого по кандидату"</f>
        <v>Итого по кандидату</v>
      </c>
      <c r="C37" s="12">
        <v>0</v>
      </c>
      <c r="D37" s="12">
        <v>0</v>
      </c>
      <c r="E37" s="11" t="str">
        <f>""</f>
        <v/>
      </c>
      <c r="F37" s="12">
        <v>0</v>
      </c>
      <c r="G37" s="13"/>
      <c r="H37" s="12">
        <v>0</v>
      </c>
      <c r="I37" s="14"/>
      <c r="J37" s="12">
        <v>0</v>
      </c>
      <c r="K37" s="11" t="str">
        <f>""</f>
        <v/>
      </c>
      <c r="L37" s="12">
        <v>0</v>
      </c>
      <c r="M37" s="11" t="str">
        <f>""</f>
        <v/>
      </c>
      <c r="N37" s="4"/>
    </row>
    <row r="38" spans="1:14">
      <c r="A38" s="16" t="s">
        <v>28</v>
      </c>
      <c r="B38" s="7" t="s">
        <v>29</v>
      </c>
      <c r="C38" s="8">
        <v>0</v>
      </c>
      <c r="D38" s="8"/>
      <c r="E38" s="7" t="str">
        <f>""</f>
        <v/>
      </c>
      <c r="F38" s="8"/>
      <c r="G38" s="9"/>
      <c r="H38" s="8">
        <v>0</v>
      </c>
      <c r="I38" s="10"/>
      <c r="J38" s="8"/>
      <c r="K38" s="7" t="str">
        <f>""</f>
        <v/>
      </c>
      <c r="L38" s="8"/>
      <c r="M38" s="7" t="str">
        <f>""</f>
        <v/>
      </c>
      <c r="N38" s="4"/>
    </row>
    <row r="39" spans="1:14">
      <c r="A39" s="5" t="s">
        <v>5</v>
      </c>
      <c r="B39" s="11" t="str">
        <f t="shared" ref="B39:B51" si="19">"Итого по кандидату"</f>
        <v>Итого по кандидату</v>
      </c>
      <c r="C39" s="12">
        <v>0</v>
      </c>
      <c r="D39" s="12">
        <v>0</v>
      </c>
      <c r="E39" s="11" t="str">
        <f>""</f>
        <v/>
      </c>
      <c r="F39" s="12">
        <v>0</v>
      </c>
      <c r="G39" s="13"/>
      <c r="H39" s="12">
        <v>0</v>
      </c>
      <c r="I39" s="14"/>
      <c r="J39" s="12">
        <v>0</v>
      </c>
      <c r="K39" s="11" t="str">
        <f>""</f>
        <v/>
      </c>
      <c r="L39" s="12">
        <v>0</v>
      </c>
      <c r="M39" s="11" t="str">
        <f>""</f>
        <v/>
      </c>
      <c r="N39" s="4"/>
    </row>
    <row r="40" spans="1:14">
      <c r="A40" s="16" t="s">
        <v>30</v>
      </c>
      <c r="B40" s="81" t="s">
        <v>81</v>
      </c>
      <c r="C40" s="82">
        <v>10.68</v>
      </c>
      <c r="D40" s="82"/>
      <c r="E40" s="81" t="s">
        <v>5</v>
      </c>
      <c r="F40" s="82"/>
      <c r="G40" s="83"/>
      <c r="H40" s="82">
        <v>9.0299999999999994</v>
      </c>
      <c r="I40" s="84"/>
      <c r="J40" s="82"/>
      <c r="K40" s="81" t="s">
        <v>5</v>
      </c>
      <c r="L40" s="82"/>
      <c r="M40" s="7" t="str">
        <f>""</f>
        <v/>
      </c>
      <c r="N40" s="4"/>
    </row>
    <row r="41" spans="1:14">
      <c r="A41" s="5" t="s">
        <v>5</v>
      </c>
      <c r="B41" s="85" t="s">
        <v>76</v>
      </c>
      <c r="C41" s="86">
        <v>10.68</v>
      </c>
      <c r="D41" s="86">
        <v>0</v>
      </c>
      <c r="E41" s="85" t="s">
        <v>5</v>
      </c>
      <c r="F41" s="86">
        <v>0</v>
      </c>
      <c r="G41" s="87"/>
      <c r="H41" s="86">
        <v>9.0299999999999994</v>
      </c>
      <c r="I41" s="88"/>
      <c r="J41" s="86">
        <v>0</v>
      </c>
      <c r="K41" s="85" t="s">
        <v>5</v>
      </c>
      <c r="L41" s="86">
        <v>0</v>
      </c>
      <c r="M41" s="11" t="str">
        <f>""</f>
        <v/>
      </c>
      <c r="N41" s="4"/>
    </row>
    <row r="42" spans="1:14">
      <c r="A42" s="16" t="s">
        <v>31</v>
      </c>
      <c r="B42" s="73" t="s">
        <v>80</v>
      </c>
      <c r="C42" s="74">
        <v>20</v>
      </c>
      <c r="D42" s="74"/>
      <c r="E42" s="73" t="s">
        <v>5</v>
      </c>
      <c r="F42" s="74"/>
      <c r="G42" s="75"/>
      <c r="H42" s="74">
        <v>11.88</v>
      </c>
      <c r="I42" s="76"/>
      <c r="J42" s="74"/>
      <c r="K42" s="73" t="s">
        <v>5</v>
      </c>
      <c r="L42" s="74"/>
      <c r="M42" s="7" t="str">
        <f>""</f>
        <v/>
      </c>
      <c r="N42" s="4"/>
    </row>
    <row r="43" spans="1:14">
      <c r="A43" s="5"/>
      <c r="B43" s="77" t="s">
        <v>76</v>
      </c>
      <c r="C43" s="78">
        <v>20</v>
      </c>
      <c r="D43" s="78">
        <v>0</v>
      </c>
      <c r="E43" s="77" t="s">
        <v>5</v>
      </c>
      <c r="F43" s="78">
        <v>0</v>
      </c>
      <c r="G43" s="79"/>
      <c r="H43" s="78">
        <v>11.88</v>
      </c>
      <c r="I43" s="80"/>
      <c r="J43" s="78">
        <v>0</v>
      </c>
      <c r="K43" s="77" t="s">
        <v>5</v>
      </c>
      <c r="L43" s="78">
        <v>0</v>
      </c>
      <c r="M43" s="11" t="str">
        <f>""</f>
        <v/>
      </c>
      <c r="N43" s="4"/>
    </row>
    <row r="44" spans="1:14">
      <c r="A44" s="16" t="s">
        <v>33</v>
      </c>
      <c r="B44" s="7" t="s">
        <v>32</v>
      </c>
      <c r="C44" s="8">
        <v>0</v>
      </c>
      <c r="D44" s="8"/>
      <c r="E44" s="7" t="str">
        <f>""</f>
        <v/>
      </c>
      <c r="F44" s="8"/>
      <c r="G44" s="9"/>
      <c r="H44" s="8">
        <v>0</v>
      </c>
      <c r="I44" s="10"/>
      <c r="J44" s="8"/>
      <c r="K44" s="7" t="str">
        <f>""</f>
        <v/>
      </c>
      <c r="L44" s="8"/>
      <c r="M44" s="7" t="str">
        <f>""</f>
        <v/>
      </c>
      <c r="N44" s="4"/>
    </row>
    <row r="45" spans="1:14">
      <c r="A45" s="5" t="s">
        <v>5</v>
      </c>
      <c r="B45" s="11" t="str">
        <f t="shared" si="19"/>
        <v>Итого по кандидату</v>
      </c>
      <c r="C45" s="12">
        <v>0</v>
      </c>
      <c r="D45" s="12">
        <v>0</v>
      </c>
      <c r="E45" s="11" t="str">
        <f>""</f>
        <v/>
      </c>
      <c r="F45" s="12">
        <v>0</v>
      </c>
      <c r="G45" s="13"/>
      <c r="H45" s="12">
        <v>0</v>
      </c>
      <c r="I45" s="14"/>
      <c r="J45" s="12">
        <v>0</v>
      </c>
      <c r="K45" s="11" t="str">
        <f>""</f>
        <v/>
      </c>
      <c r="L45" s="12">
        <v>0</v>
      </c>
      <c r="M45" s="11" t="str">
        <f>""</f>
        <v/>
      </c>
      <c r="N45" s="4"/>
    </row>
    <row r="46" spans="1:14">
      <c r="A46" s="16" t="s">
        <v>34</v>
      </c>
      <c r="B46" s="97" t="s">
        <v>40</v>
      </c>
      <c r="C46" s="98">
        <v>1</v>
      </c>
      <c r="D46" s="98"/>
      <c r="E46" s="97" t="s">
        <v>5</v>
      </c>
      <c r="F46" s="98"/>
      <c r="G46" s="99"/>
      <c r="H46" s="98">
        <v>1</v>
      </c>
      <c r="I46" s="100"/>
      <c r="J46" s="98"/>
      <c r="K46" s="97" t="s">
        <v>5</v>
      </c>
      <c r="L46" s="98"/>
      <c r="M46" s="7" t="str">
        <f>""</f>
        <v/>
      </c>
      <c r="N46" s="4"/>
    </row>
    <row r="47" spans="1:14">
      <c r="A47" s="5" t="s">
        <v>5</v>
      </c>
      <c r="B47" s="101" t="s">
        <v>76</v>
      </c>
      <c r="C47" s="102">
        <v>1</v>
      </c>
      <c r="D47" s="102">
        <v>0</v>
      </c>
      <c r="E47" s="101" t="s">
        <v>5</v>
      </c>
      <c r="F47" s="102">
        <v>0</v>
      </c>
      <c r="G47" s="103"/>
      <c r="H47" s="102">
        <v>1</v>
      </c>
      <c r="I47" s="104"/>
      <c r="J47" s="102">
        <v>0</v>
      </c>
      <c r="K47" s="101" t="s">
        <v>5</v>
      </c>
      <c r="L47" s="102">
        <v>0</v>
      </c>
      <c r="M47" s="11" t="str">
        <f>""</f>
        <v/>
      </c>
      <c r="N47" s="4"/>
    </row>
    <row r="48" spans="1:14">
      <c r="A48" s="16" t="s">
        <v>35</v>
      </c>
      <c r="B48" s="89" t="s">
        <v>41</v>
      </c>
      <c r="C48" s="90">
        <v>0.1</v>
      </c>
      <c r="D48" s="90"/>
      <c r="E48" s="89" t="s">
        <v>5</v>
      </c>
      <c r="F48" s="90"/>
      <c r="G48" s="91"/>
      <c r="H48" s="90">
        <v>0</v>
      </c>
      <c r="I48" s="92"/>
      <c r="J48" s="90"/>
      <c r="K48" s="89" t="s">
        <v>5</v>
      </c>
      <c r="L48" s="90"/>
      <c r="M48" s="7" t="str">
        <f>""</f>
        <v/>
      </c>
      <c r="N48" s="4"/>
    </row>
    <row r="49" spans="1:14">
      <c r="A49" s="5" t="s">
        <v>5</v>
      </c>
      <c r="B49" s="93" t="s">
        <v>76</v>
      </c>
      <c r="C49" s="94">
        <v>0.1</v>
      </c>
      <c r="D49" s="94">
        <v>0</v>
      </c>
      <c r="E49" s="93" t="s">
        <v>5</v>
      </c>
      <c r="F49" s="94">
        <v>0</v>
      </c>
      <c r="G49" s="95"/>
      <c r="H49" s="94">
        <v>0</v>
      </c>
      <c r="I49" s="96"/>
      <c r="J49" s="94">
        <v>0</v>
      </c>
      <c r="K49" s="93" t="s">
        <v>5</v>
      </c>
      <c r="L49" s="94">
        <v>0</v>
      </c>
      <c r="M49" s="11" t="str">
        <f>""</f>
        <v/>
      </c>
      <c r="N49" s="4"/>
    </row>
    <row r="50" spans="1:14">
      <c r="A50" s="16" t="s">
        <v>36</v>
      </c>
      <c r="B50" s="15" t="s">
        <v>42</v>
      </c>
      <c r="C50" s="8">
        <v>0</v>
      </c>
      <c r="D50" s="8"/>
      <c r="E50" s="7" t="str">
        <f>""</f>
        <v/>
      </c>
      <c r="F50" s="8"/>
      <c r="G50" s="9"/>
      <c r="H50" s="8">
        <v>0</v>
      </c>
      <c r="I50" s="10"/>
      <c r="J50" s="8"/>
      <c r="K50" s="7" t="str">
        <f>""</f>
        <v/>
      </c>
      <c r="L50" s="8"/>
      <c r="M50" s="7" t="str">
        <f>""</f>
        <v/>
      </c>
      <c r="N50" s="4"/>
    </row>
    <row r="51" spans="1:14">
      <c r="A51" s="5" t="s">
        <v>5</v>
      </c>
      <c r="B51" s="11" t="str">
        <f t="shared" si="19"/>
        <v>Итого по кандидату</v>
      </c>
      <c r="C51" s="12">
        <v>0</v>
      </c>
      <c r="D51" s="12">
        <v>0</v>
      </c>
      <c r="E51" s="11" t="str">
        <f>""</f>
        <v/>
      </c>
      <c r="F51" s="12">
        <v>0</v>
      </c>
      <c r="G51" s="13"/>
      <c r="H51" s="12">
        <v>0</v>
      </c>
      <c r="I51" s="14"/>
      <c r="J51" s="12">
        <v>0</v>
      </c>
      <c r="K51" s="11" t="str">
        <f>""</f>
        <v/>
      </c>
      <c r="L51" s="12">
        <v>0</v>
      </c>
      <c r="M51" s="11" t="str">
        <f>""</f>
        <v/>
      </c>
      <c r="N51" s="4"/>
    </row>
    <row r="52" spans="1:14">
      <c r="A52" s="16" t="s">
        <v>37</v>
      </c>
      <c r="B52" s="15" t="s">
        <v>43</v>
      </c>
      <c r="C52" s="8">
        <v>0</v>
      </c>
      <c r="D52" s="8"/>
      <c r="E52" s="7" t="str">
        <f>""</f>
        <v/>
      </c>
      <c r="F52" s="8"/>
      <c r="G52" s="9"/>
      <c r="H52" s="8">
        <v>0</v>
      </c>
      <c r="I52" s="10"/>
      <c r="J52" s="8"/>
      <c r="K52" s="7" t="str">
        <f>""</f>
        <v/>
      </c>
      <c r="L52" s="8"/>
      <c r="M52" s="7" t="str">
        <f>""</f>
        <v/>
      </c>
      <c r="N52" s="4"/>
    </row>
    <row r="53" spans="1:14">
      <c r="A53" s="5" t="s">
        <v>5</v>
      </c>
      <c r="B53" s="11" t="str">
        <f>"Итого по кандидату"</f>
        <v>Итого по кандидату</v>
      </c>
      <c r="C53" s="12">
        <v>0</v>
      </c>
      <c r="D53" s="12">
        <v>0</v>
      </c>
      <c r="E53" s="11" t="str">
        <f>""</f>
        <v/>
      </c>
      <c r="F53" s="12">
        <v>0</v>
      </c>
      <c r="G53" s="13"/>
      <c r="H53" s="12">
        <v>0</v>
      </c>
      <c r="I53" s="14"/>
      <c r="J53" s="12">
        <v>0</v>
      </c>
      <c r="K53" s="11" t="str">
        <f>""</f>
        <v/>
      </c>
      <c r="L53" s="12">
        <v>0</v>
      </c>
      <c r="M53" s="11" t="str">
        <f>""</f>
        <v/>
      </c>
      <c r="N53" s="4"/>
    </row>
    <row r="54" spans="1:14">
      <c r="A54" s="16" t="s">
        <v>38</v>
      </c>
      <c r="B54" s="121" t="s">
        <v>44</v>
      </c>
      <c r="C54" s="122">
        <v>1</v>
      </c>
      <c r="D54" s="122"/>
      <c r="E54" s="121" t="s">
        <v>5</v>
      </c>
      <c r="F54" s="122"/>
      <c r="G54" s="123"/>
      <c r="H54" s="122">
        <v>1</v>
      </c>
      <c r="I54" s="124"/>
      <c r="J54" s="122"/>
      <c r="K54" s="121" t="s">
        <v>5</v>
      </c>
      <c r="L54" s="122"/>
      <c r="M54" s="7" t="str">
        <f>""</f>
        <v/>
      </c>
      <c r="N54" s="4"/>
    </row>
    <row r="55" spans="1:14">
      <c r="A55" s="5" t="s">
        <v>5</v>
      </c>
      <c r="B55" s="125" t="s">
        <v>76</v>
      </c>
      <c r="C55" s="126">
        <v>1</v>
      </c>
      <c r="D55" s="126">
        <v>0</v>
      </c>
      <c r="E55" s="125" t="s">
        <v>5</v>
      </c>
      <c r="F55" s="126">
        <v>0</v>
      </c>
      <c r="G55" s="127"/>
      <c r="H55" s="126">
        <v>1</v>
      </c>
      <c r="I55" s="128"/>
      <c r="J55" s="126">
        <v>0</v>
      </c>
      <c r="K55" s="125" t="s">
        <v>5</v>
      </c>
      <c r="L55" s="126">
        <v>0</v>
      </c>
      <c r="M55" s="11" t="str">
        <f>""</f>
        <v/>
      </c>
      <c r="N55" s="4"/>
    </row>
    <row r="56" spans="1:14">
      <c r="A56" s="16" t="s">
        <v>39</v>
      </c>
      <c r="B56" s="145" t="s">
        <v>84</v>
      </c>
      <c r="C56" s="146">
        <v>50</v>
      </c>
      <c r="D56" s="146"/>
      <c r="E56" s="145" t="s">
        <v>5</v>
      </c>
      <c r="F56" s="146"/>
      <c r="G56" s="147"/>
      <c r="H56" s="146">
        <v>13.29</v>
      </c>
      <c r="I56" s="148"/>
      <c r="J56" s="146"/>
      <c r="K56" s="145" t="s">
        <v>5</v>
      </c>
      <c r="L56" s="146"/>
      <c r="M56" s="7" t="str">
        <f>""</f>
        <v/>
      </c>
      <c r="N56" s="4"/>
    </row>
    <row r="57" spans="1:14">
      <c r="A57" s="5" t="s">
        <v>5</v>
      </c>
      <c r="B57" s="149" t="s">
        <v>76</v>
      </c>
      <c r="C57" s="150">
        <v>50</v>
      </c>
      <c r="D57" s="150">
        <v>0</v>
      </c>
      <c r="E57" s="149" t="s">
        <v>5</v>
      </c>
      <c r="F57" s="150">
        <v>0</v>
      </c>
      <c r="G57" s="151"/>
      <c r="H57" s="150">
        <v>13.29</v>
      </c>
      <c r="I57" s="152"/>
      <c r="J57" s="150">
        <v>0</v>
      </c>
      <c r="K57" s="149" t="s">
        <v>5</v>
      </c>
      <c r="L57" s="150">
        <v>0</v>
      </c>
      <c r="M57" s="11" t="str">
        <f>""</f>
        <v/>
      </c>
      <c r="N57" s="4"/>
    </row>
    <row r="58" spans="1:14">
      <c r="A58" s="16" t="s">
        <v>49</v>
      </c>
      <c r="B58" s="181" t="s">
        <v>46</v>
      </c>
      <c r="C58" s="182">
        <v>0.1</v>
      </c>
      <c r="D58" s="182"/>
      <c r="E58" s="181" t="s">
        <v>5</v>
      </c>
      <c r="F58" s="182"/>
      <c r="G58" s="183"/>
      <c r="H58" s="182">
        <v>0</v>
      </c>
      <c r="I58" s="184"/>
      <c r="J58" s="182"/>
      <c r="K58" s="181" t="s">
        <v>5</v>
      </c>
      <c r="L58" s="182"/>
      <c r="M58" s="181" t="s">
        <v>5</v>
      </c>
      <c r="N58" s="180"/>
    </row>
    <row r="59" spans="1:14">
      <c r="A59" s="5" t="s">
        <v>5</v>
      </c>
      <c r="B59" s="185" t="s">
        <v>76</v>
      </c>
      <c r="C59" s="186">
        <v>0.1</v>
      </c>
      <c r="D59" s="186">
        <v>0</v>
      </c>
      <c r="E59" s="185" t="s">
        <v>5</v>
      </c>
      <c r="F59" s="186">
        <v>0</v>
      </c>
      <c r="G59" s="187"/>
      <c r="H59" s="186">
        <v>0</v>
      </c>
      <c r="I59" s="188"/>
      <c r="J59" s="186">
        <v>0</v>
      </c>
      <c r="K59" s="185" t="s">
        <v>5</v>
      </c>
      <c r="L59" s="186">
        <v>0</v>
      </c>
      <c r="M59" s="185" t="s">
        <v>5</v>
      </c>
      <c r="N59" s="180"/>
    </row>
    <row r="60" spans="1:14">
      <c r="A60" s="16" t="s">
        <v>50</v>
      </c>
      <c r="B60" s="15" t="s">
        <v>45</v>
      </c>
      <c r="C60" s="8">
        <v>0</v>
      </c>
      <c r="D60" s="8"/>
      <c r="E60" s="7" t="str">
        <f>""</f>
        <v/>
      </c>
      <c r="F60" s="8"/>
      <c r="G60" s="9"/>
      <c r="H60" s="8">
        <v>0</v>
      </c>
      <c r="I60" s="10"/>
      <c r="J60" s="8"/>
      <c r="K60" s="7" t="str">
        <f>""</f>
        <v/>
      </c>
      <c r="L60" s="8"/>
      <c r="M60" s="7" t="str">
        <f>""</f>
        <v/>
      </c>
      <c r="N60" s="4"/>
    </row>
    <row r="61" spans="1:14">
      <c r="A61" s="5" t="s">
        <v>5</v>
      </c>
      <c r="B61" s="11" t="str">
        <f t="shared" ref="B59:B77" si="20">"Итого по кандидату"</f>
        <v>Итого по кандидату</v>
      </c>
      <c r="C61" s="12">
        <v>0</v>
      </c>
      <c r="D61" s="12">
        <v>0</v>
      </c>
      <c r="E61" s="11" t="str">
        <f>""</f>
        <v/>
      </c>
      <c r="F61" s="12">
        <v>0</v>
      </c>
      <c r="G61" s="13"/>
      <c r="H61" s="12">
        <v>0</v>
      </c>
      <c r="I61" s="14"/>
      <c r="J61" s="12">
        <v>0</v>
      </c>
      <c r="K61" s="11" t="str">
        <f>""</f>
        <v/>
      </c>
      <c r="L61" s="12">
        <v>0</v>
      </c>
      <c r="M61" s="11" t="str">
        <f>""</f>
        <v/>
      </c>
      <c r="N61" s="4"/>
    </row>
    <row r="62" spans="1:14">
      <c r="A62" s="16" t="s">
        <v>51</v>
      </c>
      <c r="B62" s="7" t="s">
        <v>48</v>
      </c>
      <c r="C62" s="8">
        <v>0</v>
      </c>
      <c r="D62" s="8"/>
      <c r="E62" s="7" t="str">
        <f>""</f>
        <v/>
      </c>
      <c r="F62" s="8"/>
      <c r="G62" s="9"/>
      <c r="H62" s="8">
        <v>0</v>
      </c>
      <c r="I62" s="10"/>
      <c r="J62" s="8"/>
      <c r="K62" s="7" t="str">
        <f>""</f>
        <v/>
      </c>
      <c r="L62" s="8"/>
      <c r="M62" s="7" t="str">
        <f>""</f>
        <v/>
      </c>
      <c r="N62" s="4"/>
    </row>
    <row r="63" spans="1:14">
      <c r="A63" s="5" t="s">
        <v>5</v>
      </c>
      <c r="B63" s="11" t="str">
        <f t="shared" si="20"/>
        <v>Итого по кандидату</v>
      </c>
      <c r="C63" s="12">
        <v>0</v>
      </c>
      <c r="D63" s="12">
        <v>0</v>
      </c>
      <c r="E63" s="11" t="str">
        <f>""</f>
        <v/>
      </c>
      <c r="F63" s="12">
        <v>0</v>
      </c>
      <c r="G63" s="13"/>
      <c r="H63" s="12">
        <v>0</v>
      </c>
      <c r="I63" s="14"/>
      <c r="J63" s="12">
        <v>0</v>
      </c>
      <c r="K63" s="11" t="str">
        <f>""</f>
        <v/>
      </c>
      <c r="L63" s="12">
        <v>0</v>
      </c>
      <c r="M63" s="11" t="str">
        <f>""</f>
        <v/>
      </c>
      <c r="N63" s="4"/>
    </row>
    <row r="64" spans="1:14">
      <c r="A64" s="16" t="s">
        <v>52</v>
      </c>
      <c r="B64" s="57" t="s">
        <v>47</v>
      </c>
      <c r="C64" s="58">
        <v>1</v>
      </c>
      <c r="D64" s="58"/>
      <c r="E64" s="57" t="s">
        <v>5</v>
      </c>
      <c r="F64" s="58"/>
      <c r="G64" s="59"/>
      <c r="H64" s="58">
        <v>1</v>
      </c>
      <c r="I64" s="60"/>
      <c r="J64" s="58"/>
      <c r="K64" s="57" t="s">
        <v>5</v>
      </c>
      <c r="L64" s="58"/>
      <c r="M64" s="7" t="str">
        <f>""</f>
        <v/>
      </c>
      <c r="N64" s="4"/>
    </row>
    <row r="65" spans="1:14">
      <c r="A65" s="5" t="s">
        <v>5</v>
      </c>
      <c r="B65" s="61" t="s">
        <v>76</v>
      </c>
      <c r="C65" s="62">
        <v>1</v>
      </c>
      <c r="D65" s="62">
        <v>0</v>
      </c>
      <c r="E65" s="61" t="s">
        <v>5</v>
      </c>
      <c r="F65" s="62">
        <v>0</v>
      </c>
      <c r="G65" s="63"/>
      <c r="H65" s="62">
        <v>1</v>
      </c>
      <c r="I65" s="64"/>
      <c r="J65" s="62">
        <v>0</v>
      </c>
      <c r="K65" s="61" t="s">
        <v>5</v>
      </c>
      <c r="L65" s="62">
        <v>0</v>
      </c>
      <c r="M65" s="11" t="str">
        <f>""</f>
        <v/>
      </c>
      <c r="N65" s="4"/>
    </row>
    <row r="66" spans="1:14">
      <c r="A66" s="16" t="s">
        <v>53</v>
      </c>
      <c r="B66" s="15" t="s">
        <v>60</v>
      </c>
      <c r="C66" s="8">
        <v>0</v>
      </c>
      <c r="D66" s="8"/>
      <c r="E66" s="7" t="str">
        <f>""</f>
        <v/>
      </c>
      <c r="F66" s="8"/>
      <c r="G66" s="9"/>
      <c r="H66" s="8">
        <v>0</v>
      </c>
      <c r="I66" s="10"/>
      <c r="J66" s="8"/>
      <c r="K66" s="7" t="str">
        <f>""</f>
        <v/>
      </c>
      <c r="L66" s="8"/>
      <c r="M66" s="7" t="str">
        <f>""</f>
        <v/>
      </c>
      <c r="N66" s="4"/>
    </row>
    <row r="67" spans="1:14">
      <c r="A67" s="5" t="s">
        <v>5</v>
      </c>
      <c r="B67" s="11" t="str">
        <f t="shared" si="20"/>
        <v>Итого по кандидату</v>
      </c>
      <c r="C67" s="12">
        <v>0</v>
      </c>
      <c r="D67" s="12">
        <v>0</v>
      </c>
      <c r="E67" s="11" t="str">
        <f>""</f>
        <v/>
      </c>
      <c r="F67" s="12">
        <v>0</v>
      </c>
      <c r="G67" s="13"/>
      <c r="H67" s="12">
        <v>0</v>
      </c>
      <c r="I67" s="14"/>
      <c r="J67" s="12">
        <v>0</v>
      </c>
      <c r="K67" s="11" t="str">
        <f>""</f>
        <v/>
      </c>
      <c r="L67" s="12">
        <v>0</v>
      </c>
      <c r="M67" s="11" t="str">
        <f>""</f>
        <v/>
      </c>
      <c r="N67" s="4"/>
    </row>
    <row r="68" spans="1:14">
      <c r="A68" s="16" t="s">
        <v>54</v>
      </c>
      <c r="B68" s="15" t="s">
        <v>61</v>
      </c>
      <c r="C68" s="8">
        <v>0</v>
      </c>
      <c r="D68" s="8"/>
      <c r="E68" s="7" t="str">
        <f>""</f>
        <v/>
      </c>
      <c r="F68" s="8"/>
      <c r="G68" s="9"/>
      <c r="H68" s="8">
        <v>0</v>
      </c>
      <c r="I68" s="10"/>
      <c r="J68" s="8"/>
      <c r="K68" s="7" t="str">
        <f>""</f>
        <v/>
      </c>
      <c r="L68" s="8"/>
      <c r="M68" s="7" t="str">
        <f>""</f>
        <v/>
      </c>
      <c r="N68" s="4"/>
    </row>
    <row r="69" spans="1:14">
      <c r="A69" s="5" t="s">
        <v>5</v>
      </c>
      <c r="B69" s="11" t="str">
        <f t="shared" si="20"/>
        <v>Итого по кандидату</v>
      </c>
      <c r="C69" s="12">
        <v>0</v>
      </c>
      <c r="D69" s="12">
        <v>0</v>
      </c>
      <c r="E69" s="11" t="str">
        <f>""</f>
        <v/>
      </c>
      <c r="F69" s="12">
        <v>0</v>
      </c>
      <c r="G69" s="13"/>
      <c r="H69" s="12">
        <v>0</v>
      </c>
      <c r="I69" s="14"/>
      <c r="J69" s="12">
        <v>0</v>
      </c>
      <c r="K69" s="11" t="str">
        <f>""</f>
        <v/>
      </c>
      <c r="L69" s="12">
        <v>0</v>
      </c>
      <c r="M69" s="11" t="str">
        <f>""</f>
        <v/>
      </c>
      <c r="N69" s="4"/>
    </row>
    <row r="70" spans="1:14">
      <c r="A70" s="16" t="s">
        <v>55</v>
      </c>
      <c r="B70" s="15" t="s">
        <v>62</v>
      </c>
      <c r="C70" s="8">
        <v>0</v>
      </c>
      <c r="D70" s="8"/>
      <c r="E70" s="7" t="str">
        <f>""</f>
        <v/>
      </c>
      <c r="F70" s="8"/>
      <c r="G70" s="9"/>
      <c r="H70" s="8">
        <v>0</v>
      </c>
      <c r="I70" s="10"/>
      <c r="J70" s="8"/>
      <c r="K70" s="7" t="str">
        <f>""</f>
        <v/>
      </c>
      <c r="L70" s="8"/>
      <c r="M70" s="7" t="str">
        <f>""</f>
        <v/>
      </c>
      <c r="N70" s="4"/>
    </row>
    <row r="71" spans="1:14">
      <c r="A71" s="5" t="s">
        <v>5</v>
      </c>
      <c r="B71" s="11" t="str">
        <f t="shared" si="20"/>
        <v>Итого по кандидату</v>
      </c>
      <c r="C71" s="12">
        <v>0</v>
      </c>
      <c r="D71" s="12">
        <v>0</v>
      </c>
      <c r="E71" s="11" t="str">
        <f>""</f>
        <v/>
      </c>
      <c r="F71" s="12">
        <v>0</v>
      </c>
      <c r="G71" s="13"/>
      <c r="H71" s="12">
        <v>0</v>
      </c>
      <c r="I71" s="14"/>
      <c r="J71" s="12">
        <v>0</v>
      </c>
      <c r="K71" s="11" t="str">
        <f>""</f>
        <v/>
      </c>
      <c r="L71" s="12">
        <v>0</v>
      </c>
      <c r="M71" s="11" t="str">
        <f>""</f>
        <v/>
      </c>
      <c r="N71" s="4"/>
    </row>
    <row r="72" spans="1:14">
      <c r="A72" s="16" t="s">
        <v>56</v>
      </c>
      <c r="B72" s="129" t="s">
        <v>63</v>
      </c>
      <c r="C72" s="130">
        <v>0.2</v>
      </c>
      <c r="D72" s="130"/>
      <c r="E72" s="129" t="s">
        <v>5</v>
      </c>
      <c r="F72" s="130"/>
      <c r="G72" s="131"/>
      <c r="H72" s="130">
        <v>0</v>
      </c>
      <c r="I72" s="132"/>
      <c r="J72" s="130"/>
      <c r="K72" s="129" t="s">
        <v>5</v>
      </c>
      <c r="L72" s="130"/>
      <c r="M72" s="7" t="str">
        <f>""</f>
        <v/>
      </c>
      <c r="N72" s="4"/>
    </row>
    <row r="73" spans="1:14">
      <c r="A73" s="5" t="s">
        <v>5</v>
      </c>
      <c r="B73" s="133" t="s">
        <v>76</v>
      </c>
      <c r="C73" s="134">
        <v>0.2</v>
      </c>
      <c r="D73" s="134">
        <v>0</v>
      </c>
      <c r="E73" s="133" t="s">
        <v>5</v>
      </c>
      <c r="F73" s="134">
        <v>0</v>
      </c>
      <c r="G73" s="135"/>
      <c r="H73" s="134">
        <v>0</v>
      </c>
      <c r="I73" s="136"/>
      <c r="J73" s="134">
        <v>0</v>
      </c>
      <c r="K73" s="133" t="s">
        <v>5</v>
      </c>
      <c r="L73" s="134">
        <v>0</v>
      </c>
      <c r="M73" s="11" t="str">
        <f>""</f>
        <v/>
      </c>
      <c r="N73" s="4"/>
    </row>
    <row r="74" spans="1:14">
      <c r="A74" s="16" t="s">
        <v>57</v>
      </c>
      <c r="B74" s="15" t="s">
        <v>64</v>
      </c>
      <c r="C74" s="8">
        <v>0</v>
      </c>
      <c r="D74" s="8"/>
      <c r="E74" s="7" t="str">
        <f>""</f>
        <v/>
      </c>
      <c r="F74" s="8"/>
      <c r="G74" s="9"/>
      <c r="H74" s="8">
        <v>0</v>
      </c>
      <c r="I74" s="10"/>
      <c r="J74" s="8"/>
      <c r="K74" s="7" t="str">
        <f>""</f>
        <v/>
      </c>
      <c r="L74" s="8"/>
      <c r="M74" s="7" t="str">
        <f>""</f>
        <v/>
      </c>
      <c r="N74" s="4"/>
    </row>
    <row r="75" spans="1:14">
      <c r="A75" s="5" t="s">
        <v>5</v>
      </c>
      <c r="B75" s="11" t="str">
        <f t="shared" si="20"/>
        <v>Итого по кандидату</v>
      </c>
      <c r="C75" s="12">
        <v>0</v>
      </c>
      <c r="D75" s="12">
        <v>0</v>
      </c>
      <c r="E75" s="11" t="str">
        <f>""</f>
        <v/>
      </c>
      <c r="F75" s="12">
        <v>0</v>
      </c>
      <c r="G75" s="13"/>
      <c r="H75" s="12">
        <v>0</v>
      </c>
      <c r="I75" s="14"/>
      <c r="J75" s="12">
        <v>0</v>
      </c>
      <c r="K75" s="11" t="str">
        <f>""</f>
        <v/>
      </c>
      <c r="L75" s="12">
        <v>0</v>
      </c>
      <c r="M75" s="11" t="str">
        <f>""</f>
        <v/>
      </c>
      <c r="N75" s="4"/>
    </row>
    <row r="76" spans="1:14">
      <c r="A76" s="16" t="s">
        <v>58</v>
      </c>
      <c r="B76" s="15" t="s">
        <v>65</v>
      </c>
      <c r="C76" s="8">
        <v>0</v>
      </c>
      <c r="D76" s="8"/>
      <c r="E76" s="7" t="str">
        <f>""</f>
        <v/>
      </c>
      <c r="F76" s="8"/>
      <c r="G76" s="9"/>
      <c r="H76" s="8">
        <v>0</v>
      </c>
      <c r="I76" s="10"/>
      <c r="J76" s="8"/>
      <c r="K76" s="7" t="str">
        <f>""</f>
        <v/>
      </c>
      <c r="L76" s="8"/>
      <c r="M76" s="7" t="str">
        <f>""</f>
        <v/>
      </c>
      <c r="N76" s="4"/>
    </row>
    <row r="77" spans="1:14">
      <c r="A77" s="5" t="s">
        <v>5</v>
      </c>
      <c r="B77" s="11" t="str">
        <f t="shared" si="20"/>
        <v>Итого по кандидату</v>
      </c>
      <c r="C77" s="12">
        <v>0</v>
      </c>
      <c r="D77" s="12">
        <v>0</v>
      </c>
      <c r="E77" s="11" t="str">
        <f>""</f>
        <v/>
      </c>
      <c r="F77" s="12">
        <v>0</v>
      </c>
      <c r="G77" s="13"/>
      <c r="H77" s="12">
        <v>0</v>
      </c>
      <c r="I77" s="14"/>
      <c r="J77" s="12">
        <v>0</v>
      </c>
      <c r="K77" s="11" t="str">
        <f>""</f>
        <v/>
      </c>
      <c r="L77" s="12">
        <v>0</v>
      </c>
      <c r="M77" s="11" t="str">
        <f>""</f>
        <v/>
      </c>
      <c r="N77" s="4"/>
    </row>
    <row r="78" spans="1:14">
      <c r="A78" s="16" t="s">
        <v>59</v>
      </c>
      <c r="B78" s="65" t="s">
        <v>79</v>
      </c>
      <c r="C78" s="66">
        <v>50</v>
      </c>
      <c r="D78" s="66"/>
      <c r="E78" s="65" t="s">
        <v>5</v>
      </c>
      <c r="F78" s="66"/>
      <c r="G78" s="67"/>
      <c r="H78" s="66">
        <v>18.57</v>
      </c>
      <c r="I78" s="68"/>
      <c r="J78" s="66"/>
      <c r="K78" s="65" t="s">
        <v>5</v>
      </c>
      <c r="L78" s="66"/>
      <c r="M78" s="7" t="str">
        <f>""</f>
        <v/>
      </c>
      <c r="N78" s="4"/>
    </row>
    <row r="79" spans="1:14">
      <c r="A79" s="5" t="s">
        <v>5</v>
      </c>
      <c r="B79" s="69" t="s">
        <v>76</v>
      </c>
      <c r="C79" s="70">
        <v>50</v>
      </c>
      <c r="D79" s="70">
        <v>0</v>
      </c>
      <c r="E79" s="69" t="s">
        <v>5</v>
      </c>
      <c r="F79" s="70">
        <v>0</v>
      </c>
      <c r="G79" s="71"/>
      <c r="H79" s="70">
        <v>18.57</v>
      </c>
      <c r="I79" s="72"/>
      <c r="J79" s="70">
        <v>0</v>
      </c>
      <c r="K79" s="69" t="s">
        <v>5</v>
      </c>
      <c r="L79" s="70">
        <v>0</v>
      </c>
      <c r="M79" s="11" t="str">
        <f>""</f>
        <v/>
      </c>
      <c r="N79" s="4"/>
    </row>
    <row r="80" spans="1:14">
      <c r="A80" s="16" t="s">
        <v>66</v>
      </c>
      <c r="B80" s="190" t="s">
        <v>88</v>
      </c>
      <c r="C80" s="191">
        <v>40</v>
      </c>
      <c r="D80" s="191"/>
      <c r="E80" s="190" t="s">
        <v>5</v>
      </c>
      <c r="F80" s="191"/>
      <c r="G80" s="192"/>
      <c r="H80" s="191">
        <v>18.64</v>
      </c>
      <c r="I80" s="193"/>
      <c r="J80" s="191"/>
      <c r="K80" s="190" t="s">
        <v>5</v>
      </c>
      <c r="L80" s="191"/>
      <c r="M80" s="190" t="s">
        <v>5</v>
      </c>
      <c r="N80" s="189"/>
    </row>
    <row r="81" spans="1:14">
      <c r="A81" s="5" t="s">
        <v>5</v>
      </c>
      <c r="B81" s="194" t="s">
        <v>76</v>
      </c>
      <c r="C81" s="195">
        <v>40</v>
      </c>
      <c r="D81" s="195">
        <v>0</v>
      </c>
      <c r="E81" s="194" t="s">
        <v>5</v>
      </c>
      <c r="F81" s="195">
        <v>0</v>
      </c>
      <c r="G81" s="196"/>
      <c r="H81" s="195">
        <v>18.64</v>
      </c>
      <c r="I81" s="197"/>
      <c r="J81" s="195">
        <v>0</v>
      </c>
      <c r="K81" s="194" t="s">
        <v>5</v>
      </c>
      <c r="L81" s="195">
        <v>0</v>
      </c>
      <c r="M81" s="194" t="s">
        <v>5</v>
      </c>
      <c r="N81" s="189"/>
    </row>
    <row r="82" spans="1:14">
      <c r="A82" s="16" t="s">
        <v>67</v>
      </c>
      <c r="B82" s="41" t="s">
        <v>78</v>
      </c>
      <c r="C82" s="42">
        <v>50</v>
      </c>
      <c r="D82" s="42"/>
      <c r="E82" s="41" t="s">
        <v>5</v>
      </c>
      <c r="F82" s="42"/>
      <c r="G82" s="43"/>
      <c r="H82" s="42">
        <v>13.29</v>
      </c>
      <c r="I82" s="44"/>
      <c r="J82" s="42"/>
      <c r="K82" s="41" t="s">
        <v>5</v>
      </c>
      <c r="L82" s="42"/>
      <c r="M82" s="7" t="str">
        <f>""</f>
        <v/>
      </c>
      <c r="N82" s="4"/>
    </row>
    <row r="83" spans="1:14">
      <c r="A83" s="5" t="s">
        <v>5</v>
      </c>
      <c r="B83" s="45" t="s">
        <v>76</v>
      </c>
      <c r="C83" s="46">
        <v>50</v>
      </c>
      <c r="D83" s="46">
        <v>0</v>
      </c>
      <c r="E83" s="45" t="s">
        <v>5</v>
      </c>
      <c r="F83" s="46">
        <v>0</v>
      </c>
      <c r="G83" s="47"/>
      <c r="H83" s="46">
        <v>13.29</v>
      </c>
      <c r="I83" s="48"/>
      <c r="J83" s="46">
        <v>0</v>
      </c>
      <c r="K83" s="45" t="s">
        <v>5</v>
      </c>
      <c r="L83" s="46">
        <v>0</v>
      </c>
      <c r="M83" s="11" t="str">
        <f>""</f>
        <v/>
      </c>
      <c r="N83" s="4"/>
    </row>
    <row r="84" spans="1:14">
      <c r="A84" s="16" t="s">
        <v>68</v>
      </c>
      <c r="B84" s="154" t="s">
        <v>85</v>
      </c>
      <c r="C84" s="155">
        <v>12</v>
      </c>
      <c r="D84" s="155"/>
      <c r="E84" s="154" t="s">
        <v>5</v>
      </c>
      <c r="F84" s="155"/>
      <c r="G84" s="156"/>
      <c r="H84" s="155">
        <v>11.88</v>
      </c>
      <c r="I84" s="157"/>
      <c r="J84" s="155"/>
      <c r="K84" s="154" t="s">
        <v>5</v>
      </c>
      <c r="L84" s="155"/>
      <c r="M84" s="154" t="s">
        <v>5</v>
      </c>
      <c r="N84" s="153"/>
    </row>
    <row r="85" spans="1:14">
      <c r="A85" s="5" t="s">
        <v>5</v>
      </c>
      <c r="B85" s="158" t="s">
        <v>76</v>
      </c>
      <c r="C85" s="159">
        <v>12</v>
      </c>
      <c r="D85" s="159">
        <v>0</v>
      </c>
      <c r="E85" s="158" t="s">
        <v>5</v>
      </c>
      <c r="F85" s="159">
        <v>0</v>
      </c>
      <c r="G85" s="160"/>
      <c r="H85" s="159">
        <v>11.88</v>
      </c>
      <c r="I85" s="161"/>
      <c r="J85" s="159">
        <v>0</v>
      </c>
      <c r="K85" s="158" t="s">
        <v>5</v>
      </c>
      <c r="L85" s="159">
        <v>0</v>
      </c>
      <c r="M85" s="158" t="s">
        <v>5</v>
      </c>
      <c r="N85" s="153"/>
    </row>
    <row r="86" spans="1:14">
      <c r="A86" s="16" t="s">
        <v>69</v>
      </c>
      <c r="B86" s="49" t="s">
        <v>71</v>
      </c>
      <c r="C86" s="50">
        <v>1</v>
      </c>
      <c r="D86" s="50"/>
      <c r="E86" s="49" t="s">
        <v>5</v>
      </c>
      <c r="F86" s="50"/>
      <c r="G86" s="51"/>
      <c r="H86" s="50">
        <v>1</v>
      </c>
      <c r="I86" s="52"/>
      <c r="J86" s="50"/>
      <c r="K86" s="49" t="s">
        <v>5</v>
      </c>
      <c r="L86" s="50"/>
      <c r="M86" s="7" t="str">
        <f>""</f>
        <v/>
      </c>
      <c r="N86" s="4"/>
    </row>
    <row r="87" spans="1:14">
      <c r="A87" s="5" t="s">
        <v>5</v>
      </c>
      <c r="B87" s="53" t="s">
        <v>76</v>
      </c>
      <c r="C87" s="54">
        <v>1</v>
      </c>
      <c r="D87" s="54">
        <v>0</v>
      </c>
      <c r="E87" s="53" t="s">
        <v>5</v>
      </c>
      <c r="F87" s="54">
        <v>0</v>
      </c>
      <c r="G87" s="55"/>
      <c r="H87" s="54">
        <v>1</v>
      </c>
      <c r="I87" s="56"/>
      <c r="J87" s="54">
        <v>0</v>
      </c>
      <c r="K87" s="53" t="s">
        <v>5</v>
      </c>
      <c r="L87" s="54">
        <v>0</v>
      </c>
      <c r="M87" s="11" t="str">
        <f>""</f>
        <v/>
      </c>
      <c r="N87" s="4"/>
    </row>
    <row r="88" spans="1:14">
      <c r="A88" s="16" t="s">
        <v>70</v>
      </c>
      <c r="B88" s="15" t="s">
        <v>72</v>
      </c>
      <c r="C88" s="8">
        <v>0</v>
      </c>
      <c r="D88" s="8"/>
      <c r="E88" s="7" t="str">
        <f>""</f>
        <v/>
      </c>
      <c r="F88" s="8"/>
      <c r="G88" s="9"/>
      <c r="H88" s="8">
        <v>0</v>
      </c>
      <c r="I88" s="10"/>
      <c r="J88" s="8"/>
      <c r="K88" s="7" t="str">
        <f>""</f>
        <v/>
      </c>
      <c r="L88" s="8"/>
      <c r="M88" s="7" t="str">
        <f>""</f>
        <v/>
      </c>
      <c r="N88" s="4"/>
    </row>
    <row r="89" spans="1:14">
      <c r="A89" s="5" t="s">
        <v>5</v>
      </c>
      <c r="B89" s="11" t="str">
        <f t="shared" ref="B89" si="21">"Итого по кандидату"</f>
        <v>Итого по кандидату</v>
      </c>
      <c r="C89" s="12">
        <v>0</v>
      </c>
      <c r="D89" s="12">
        <v>0</v>
      </c>
      <c r="E89" s="11" t="str">
        <f>""</f>
        <v/>
      </c>
      <c r="F89" s="12">
        <v>0</v>
      </c>
      <c r="G89" s="13"/>
      <c r="H89" s="12">
        <v>0</v>
      </c>
      <c r="I89" s="14"/>
      <c r="J89" s="12">
        <v>0</v>
      </c>
      <c r="K89" s="11" t="str">
        <f>""</f>
        <v/>
      </c>
      <c r="L89" s="12">
        <v>0</v>
      </c>
      <c r="M89" s="11" t="str">
        <f>""</f>
        <v/>
      </c>
      <c r="N89" s="4"/>
    </row>
    <row r="90" spans="1:14">
      <c r="A90" s="16" t="s">
        <v>73</v>
      </c>
      <c r="B90" s="105" t="s">
        <v>82</v>
      </c>
      <c r="C90" s="106">
        <v>50</v>
      </c>
      <c r="D90" s="106"/>
      <c r="E90" s="105" t="s">
        <v>5</v>
      </c>
      <c r="F90" s="106"/>
      <c r="G90" s="107"/>
      <c r="H90" s="106">
        <v>13.29</v>
      </c>
      <c r="I90" s="108"/>
      <c r="J90" s="106"/>
      <c r="K90" s="105" t="s">
        <v>5</v>
      </c>
      <c r="L90" s="106"/>
      <c r="M90" s="7" t="str">
        <f>""</f>
        <v/>
      </c>
      <c r="N90" s="4"/>
    </row>
    <row r="91" spans="1:14">
      <c r="A91" s="5" t="s">
        <v>5</v>
      </c>
      <c r="B91" s="109" t="s">
        <v>76</v>
      </c>
      <c r="C91" s="110">
        <v>50</v>
      </c>
      <c r="D91" s="110">
        <v>0</v>
      </c>
      <c r="E91" s="109" t="s">
        <v>5</v>
      </c>
      <c r="F91" s="110">
        <v>0</v>
      </c>
      <c r="G91" s="111"/>
      <c r="H91" s="110">
        <v>13.29</v>
      </c>
      <c r="I91" s="112"/>
      <c r="J91" s="110">
        <v>0</v>
      </c>
      <c r="K91" s="109" t="s">
        <v>5</v>
      </c>
      <c r="L91" s="110">
        <v>0</v>
      </c>
      <c r="M91" s="11" t="str">
        <f>""</f>
        <v/>
      </c>
      <c r="N91" s="4"/>
    </row>
    <row r="92" spans="1:14">
      <c r="A92" s="5" t="s">
        <v>5</v>
      </c>
      <c r="B92" s="198" t="s">
        <v>89</v>
      </c>
      <c r="C92" s="199">
        <v>395.3</v>
      </c>
      <c r="D92" s="199">
        <v>0</v>
      </c>
      <c r="E92" s="198" t="s">
        <v>5</v>
      </c>
      <c r="F92" s="199">
        <v>0</v>
      </c>
      <c r="G92" s="200">
        <v>0</v>
      </c>
      <c r="H92" s="199">
        <v>178.52</v>
      </c>
      <c r="I92" s="201"/>
      <c r="J92" s="199">
        <v>0</v>
      </c>
      <c r="K92" s="198" t="s">
        <v>5</v>
      </c>
      <c r="L92" s="199">
        <v>0</v>
      </c>
      <c r="M92" s="198" t="s">
        <v>5</v>
      </c>
      <c r="N92" s="4"/>
    </row>
    <row r="93" spans="1:14">
      <c r="N93" s="4"/>
    </row>
  </sheetData>
  <mergeCells count="18"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  <mergeCell ref="F7:G7"/>
    <mergeCell ref="I7:I8"/>
    <mergeCell ref="J7:J8"/>
    <mergeCell ref="K7:K8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dcterms:created xsi:type="dcterms:W3CDTF">2023-08-07T06:19:20Z</dcterms:created>
  <dcterms:modified xsi:type="dcterms:W3CDTF">2023-08-22T03:18:23Z</dcterms:modified>
</cp:coreProperties>
</file>