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96" yWindow="144" windowWidth="22932" windowHeight="11856"/>
  </bookViews>
  <sheets>
    <sheet name="Отчет" sheetId="1" r:id="rId1"/>
  </sheets>
  <calcPr calcId="125725"/>
</workbook>
</file>

<file path=xl/calcChain.xml><?xml version="1.0" encoding="utf-8"?>
<calcChain xmlns="http://schemas.openxmlformats.org/spreadsheetml/2006/main">
  <c r="M10" i="1"/>
  <c r="L10"/>
  <c r="K10"/>
  <c r="J10"/>
  <c r="I10"/>
  <c r="H10"/>
  <c r="G10"/>
  <c r="F10"/>
  <c r="E10"/>
  <c r="D10"/>
  <c r="C10"/>
  <c r="B10"/>
  <c r="G9"/>
  <c r="F9"/>
  <c r="E9"/>
  <c r="D9"/>
  <c r="K8"/>
  <c r="J8"/>
  <c r="I8"/>
  <c r="F8"/>
  <c r="D8"/>
  <c r="M7"/>
  <c r="L7"/>
  <c r="I7"/>
  <c r="H7"/>
  <c r="D7"/>
  <c r="C7"/>
  <c r="L6"/>
  <c r="H6"/>
  <c r="C6"/>
  <c r="B6"/>
  <c r="A6"/>
</calcChain>
</file>

<file path=xl/sharedStrings.xml><?xml version="1.0" encoding="utf-8"?>
<sst xmlns="http://schemas.openxmlformats.org/spreadsheetml/2006/main" count="18" uniqueCount="9">
  <si>
    <t>СВЕДЕНИЯ
о поступлении средств в избирательные фонды кандидатов и расходовании этих средств
(на основании данных, предоставленных филиалами ПАО Сбербанк и другой кредитной организацией)</t>
  </si>
  <si>
    <t>В тыс. руб.</t>
  </si>
  <si>
    <t>1</t>
  </si>
  <si>
    <t/>
  </si>
  <si>
    <t xml:space="preserve">Выборы депутатов Совета народных депутатов Таштагольского муниципального района четвертого созыва
</t>
  </si>
  <si>
    <t>Носков Сергей Анатольевич</t>
  </si>
  <si>
    <t>Итого кандидату</t>
  </si>
  <si>
    <t>Итого</t>
  </si>
  <si>
    <t>По состоянию на 04.09.2023</t>
  </si>
</sst>
</file>

<file path=xl/styles.xml><?xml version="1.0" encoding="utf-8"?>
<styleSheet xmlns="http://schemas.openxmlformats.org/spreadsheetml/2006/main">
  <numFmts count="1">
    <numFmt numFmtId="164" formatCode="dd\.mm\.yyyy"/>
  </numFmts>
  <fonts count="6">
    <font>
      <sz val="11"/>
      <color theme="1"/>
      <name val="Calibri"/>
      <family val="2"/>
      <charset val="204"/>
      <scheme val="minor"/>
    </font>
    <font>
      <sz val="10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u/>
      <sz val="12"/>
      <color theme="1"/>
      <name val="Times New Roman"/>
      <family val="1"/>
      <charset val="204"/>
    </font>
    <font>
      <b/>
      <sz val="10"/>
      <color rgb="FF000000"/>
      <name val="Times New Roman"/>
      <family val="1"/>
      <charset val="204"/>
    </font>
    <font>
      <sz val="10"/>
      <color rgb="FF000000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  <fill>
      <patternFill patternType="solid">
        <fgColor rgb="FFF5F5F5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27">
    <xf numFmtId="0" fontId="0" fillId="0" borderId="0" xfId="0"/>
    <xf numFmtId="0" fontId="0" fillId="0" borderId="0" xfId="0" applyAlignment="1"/>
    <xf numFmtId="49" fontId="1" fillId="0" borderId="0" xfId="0" applyNumberFormat="1" applyFont="1" applyAlignment="1">
      <alignment horizontal="right" vertical="center"/>
    </xf>
    <xf numFmtId="0" fontId="4" fillId="3" borderId="2" xfId="0" applyNumberFormat="1" applyFont="1" applyFill="1" applyBorder="1" applyAlignment="1">
      <alignment horizontal="center" vertical="center" wrapText="1"/>
    </xf>
    <xf numFmtId="0" fontId="0" fillId="0" borderId="0" xfId="0" quotePrefix="1" applyAlignment="1"/>
    <xf numFmtId="0" fontId="4" fillId="3" borderId="2" xfId="0" quotePrefix="1" applyNumberFormat="1" applyFont="1" applyFill="1" applyBorder="1" applyAlignment="1">
      <alignment horizontal="center" vertical="center" wrapText="1"/>
    </xf>
    <xf numFmtId="0" fontId="5" fillId="2" borderId="2" xfId="0" quotePrefix="1" applyNumberFormat="1" applyFont="1" applyFill="1" applyBorder="1" applyAlignment="1">
      <alignment horizontal="center" vertical="center" wrapText="1"/>
    </xf>
    <xf numFmtId="0" fontId="5" fillId="2" borderId="2" xfId="0" applyNumberFormat="1" applyFont="1" applyFill="1" applyBorder="1" applyAlignment="1">
      <alignment horizontal="left" vertical="center" wrapText="1"/>
    </xf>
    <xf numFmtId="4" fontId="5" fillId="2" borderId="2" xfId="0" applyNumberFormat="1" applyFont="1" applyFill="1" applyBorder="1" applyAlignment="1">
      <alignment horizontal="right" vertical="center" wrapText="1"/>
    </xf>
    <xf numFmtId="1" fontId="5" fillId="2" borderId="2" xfId="0" applyNumberFormat="1" applyFont="1" applyFill="1" applyBorder="1" applyAlignment="1">
      <alignment horizontal="center" vertical="center" wrapText="1"/>
    </xf>
    <xf numFmtId="164" fontId="5" fillId="2" borderId="2" xfId="0" applyNumberFormat="1" applyFont="1" applyFill="1" applyBorder="1" applyAlignment="1">
      <alignment horizontal="center" vertical="center" wrapText="1"/>
    </xf>
    <xf numFmtId="0" fontId="4" fillId="3" borderId="2" xfId="0" applyNumberFormat="1" applyFont="1" applyFill="1" applyBorder="1" applyAlignment="1">
      <alignment horizontal="left" vertical="center" wrapText="1"/>
    </xf>
    <xf numFmtId="4" fontId="4" fillId="3" borderId="2" xfId="0" applyNumberFormat="1" applyFont="1" applyFill="1" applyBorder="1" applyAlignment="1">
      <alignment horizontal="right" vertical="center" wrapText="1"/>
    </xf>
    <xf numFmtId="1" fontId="4" fillId="3" borderId="2" xfId="0" applyNumberFormat="1" applyFont="1" applyFill="1" applyBorder="1" applyAlignment="1">
      <alignment horizontal="center" vertical="center" wrapText="1"/>
    </xf>
    <xf numFmtId="164" fontId="4" fillId="3" borderId="2" xfId="0" applyNumberFormat="1" applyFont="1" applyFill="1" applyBorder="1" applyAlignment="1">
      <alignment horizontal="center" vertical="center" wrapText="1"/>
    </xf>
    <xf numFmtId="0" fontId="4" fillId="3" borderId="2" xfId="0" applyNumberFormat="1" applyFont="1" applyFill="1" applyBorder="1" applyAlignment="1">
      <alignment horizontal="left" vertical="center" wrapText="1"/>
    </xf>
    <xf numFmtId="4" fontId="4" fillId="3" borderId="2" xfId="0" applyNumberFormat="1" applyFont="1" applyFill="1" applyBorder="1" applyAlignment="1">
      <alignment horizontal="right" vertical="center" wrapText="1"/>
    </xf>
    <xf numFmtId="1" fontId="4" fillId="3" borderId="2" xfId="0" applyNumberFormat="1" applyFont="1" applyFill="1" applyBorder="1" applyAlignment="1">
      <alignment horizontal="center" vertical="center" wrapText="1"/>
    </xf>
    <xf numFmtId="164" fontId="4" fillId="3" borderId="2" xfId="0" applyNumberFormat="1" applyFont="1" applyFill="1" applyBorder="1" applyAlignment="1">
      <alignment horizontal="center" vertical="center" wrapText="1"/>
    </xf>
    <xf numFmtId="0" fontId="4" fillId="3" borderId="6" xfId="0" applyNumberFormat="1" applyFont="1" applyFill="1" applyBorder="1" applyAlignment="1">
      <alignment horizontal="center" vertical="center" wrapText="1"/>
    </xf>
    <xf numFmtId="0" fontId="4" fillId="3" borderId="7" xfId="0" applyNumberFormat="1" applyFont="1" applyFill="1" applyBorder="1" applyAlignment="1">
      <alignment horizontal="center" vertical="center" wrapText="1"/>
    </xf>
    <xf numFmtId="0" fontId="4" fillId="3" borderId="1" xfId="0" applyNumberFormat="1" applyFont="1" applyFill="1" applyBorder="1" applyAlignment="1">
      <alignment horizontal="center" vertical="center" wrapText="1"/>
    </xf>
    <xf numFmtId="0" fontId="4" fillId="3" borderId="3" xfId="0" applyNumberFormat="1" applyFont="1" applyFill="1" applyBorder="1" applyAlignment="1">
      <alignment horizontal="center" vertical="center" wrapText="1"/>
    </xf>
    <xf numFmtId="0" fontId="4" fillId="3" borderId="5" xfId="0" applyNumberFormat="1" applyFont="1" applyFill="1" applyBorder="1" applyAlignment="1">
      <alignment horizontal="center" vertical="center" wrapText="1"/>
    </xf>
    <xf numFmtId="0" fontId="2" fillId="2" borderId="0" xfId="0" applyFont="1" applyFill="1" applyAlignment="1">
      <alignment horizontal="center" vertical="center" wrapText="1"/>
    </xf>
    <xf numFmtId="49" fontId="3" fillId="0" borderId="0" xfId="0" applyNumberFormat="1" applyFont="1" applyAlignment="1">
      <alignment horizontal="center" vertical="center" wrapText="1"/>
    </xf>
    <xf numFmtId="0" fontId="4" fillId="3" borderId="4" xfId="0" applyNumberFormat="1" applyFont="1" applyFill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N14"/>
  <sheetViews>
    <sheetView tabSelected="1" zoomScale="85" zoomScaleNormal="85" workbookViewId="0">
      <selection sqref="A1:M1"/>
    </sheetView>
  </sheetViews>
  <sheetFormatPr defaultRowHeight="14.4"/>
  <cols>
    <col min="1" max="1" width="8" customWidth="1"/>
    <col min="2" max="4" width="15.109375" customWidth="1"/>
    <col min="5" max="5" width="12.21875" customWidth="1"/>
    <col min="6" max="6" width="15.109375" customWidth="1"/>
    <col min="7" max="7" width="5.5546875" customWidth="1"/>
    <col min="8" max="8" width="15.109375" customWidth="1"/>
    <col min="9" max="9" width="12.77734375" customWidth="1"/>
    <col min="10" max="10" width="15.109375" customWidth="1"/>
    <col min="11" max="11" width="12.21875" customWidth="1"/>
    <col min="12" max="12" width="15.109375" customWidth="1"/>
    <col min="13" max="13" width="20.88671875" customWidth="1"/>
    <col min="14" max="14" width="8.88671875" customWidth="1"/>
  </cols>
  <sheetData>
    <row r="1" spans="1:14" ht="145.80000000000001" customHeight="1">
      <c r="A1" s="24" t="s">
        <v>0</v>
      </c>
      <c r="B1" s="24"/>
      <c r="C1" s="24"/>
      <c r="D1" s="24"/>
      <c r="E1" s="24"/>
      <c r="F1" s="24"/>
      <c r="G1" s="24"/>
      <c r="H1" s="24"/>
      <c r="I1" s="24"/>
      <c r="J1" s="24"/>
      <c r="K1" s="24"/>
      <c r="L1" s="24"/>
      <c r="M1" s="24"/>
    </row>
    <row r="2" spans="1:14" ht="15.6">
      <c r="A2" s="25" t="s">
        <v>4</v>
      </c>
      <c r="B2" s="25"/>
      <c r="C2" s="25"/>
      <c r="D2" s="25"/>
      <c r="E2" s="25"/>
      <c r="F2" s="25"/>
      <c r="G2" s="25"/>
      <c r="H2" s="25"/>
      <c r="I2" s="25"/>
      <c r="J2" s="25"/>
      <c r="K2" s="25"/>
      <c r="L2" s="25"/>
      <c r="M2" s="25"/>
    </row>
    <row r="3" spans="1:14" ht="15.6">
      <c r="A3" s="25"/>
      <c r="B3" s="25"/>
      <c r="C3" s="25"/>
      <c r="D3" s="25"/>
      <c r="E3" s="25"/>
      <c r="F3" s="25"/>
      <c r="G3" s="25"/>
      <c r="H3" s="25"/>
      <c r="I3" s="25"/>
      <c r="J3" s="25"/>
      <c r="K3" s="25"/>
      <c r="L3" s="25"/>
      <c r="M3" s="25"/>
    </row>
    <row r="4" spans="1:14">
      <c r="M4" s="2" t="s">
        <v>8</v>
      </c>
    </row>
    <row r="5" spans="1:14">
      <c r="M5" s="2" t="s">
        <v>1</v>
      </c>
    </row>
    <row r="6" spans="1:14" ht="24" customHeight="1">
      <c r="A6" s="19" t="str">
        <f t="shared" ref="A6" si="0">"№
п/п"</f>
        <v>№
п/п</v>
      </c>
      <c r="B6" s="19" t="str">
        <f t="shared" ref="B6" si="1">"Фамилия, имя, отчество кандидата"</f>
        <v>Фамилия, имя, отчество кандидата</v>
      </c>
      <c r="C6" s="22" t="str">
        <f t="shared" ref="C6" si="2">"Поступило средств"</f>
        <v>Поступило средств</v>
      </c>
      <c r="D6" s="26"/>
      <c r="E6" s="26"/>
      <c r="F6" s="26"/>
      <c r="G6" s="23"/>
      <c r="H6" s="22" t="str">
        <f t="shared" ref="H6" si="3">"Израсходовано средств"</f>
        <v>Израсходовано средств</v>
      </c>
      <c r="I6" s="26"/>
      <c r="J6" s="26"/>
      <c r="K6" s="23"/>
      <c r="L6" s="22" t="str">
        <f t="shared" ref="L6" si="4">"Возвращено средств"</f>
        <v>Возвращено средств</v>
      </c>
      <c r="M6" s="23"/>
    </row>
    <row r="7" spans="1:14" ht="49.95" customHeight="1">
      <c r="A7" s="20"/>
      <c r="B7" s="20"/>
      <c r="C7" s="19" t="str">
        <f t="shared" ref="C7" si="5">"всего"</f>
        <v>всего</v>
      </c>
      <c r="D7" s="22" t="str">
        <f t="shared" ref="D7" si="6">"из них"</f>
        <v>из них</v>
      </c>
      <c r="E7" s="26"/>
      <c r="F7" s="26"/>
      <c r="G7" s="23"/>
      <c r="H7" s="19" t="str">
        <f t="shared" ref="H7" si="7">"всего"</f>
        <v>всего</v>
      </c>
      <c r="I7" s="22" t="str">
        <f t="shared" ref="I7" si="8">"из них финансовые операции по расходованию средств на сумму, превышающую 50 тыс. рублей"</f>
        <v>из них финансовые операции по расходованию средств на сумму, превышающую 50 тыс. рублей</v>
      </c>
      <c r="J7" s="26"/>
      <c r="K7" s="23"/>
      <c r="L7" s="19" t="str">
        <f t="shared" ref="L7" si="9">"сумма, тыс. руб."</f>
        <v>сумма, тыс. руб.</v>
      </c>
      <c r="M7" s="19" t="str">
        <f t="shared" ref="M7" si="10">"основание возврата"</f>
        <v>основание возврата</v>
      </c>
      <c r="N7" s="1"/>
    </row>
    <row r="8" spans="1:14" ht="70.05" customHeight="1">
      <c r="A8" s="20"/>
      <c r="B8" s="20"/>
      <c r="C8" s="20"/>
      <c r="D8" s="22" t="str">
        <f t="shared" ref="D8" si="11">"пожертвования от юридических лиц на сумму, превышающую 25 тыс. рублей"</f>
        <v>пожертвования от юридических лиц на сумму, превышающую 25 тыс. рублей</v>
      </c>
      <c r="E8" s="23"/>
      <c r="F8" s="22" t="str">
        <f t="shared" ref="F8" si="12">"пожертвования от граждан на сумму, превышающую  20 тыс. рублей"</f>
        <v>пожертвования от граждан на сумму, превышающую  20 тыс. рублей</v>
      </c>
      <c r="G8" s="23"/>
      <c r="H8" s="20"/>
      <c r="I8" s="19" t="str">
        <f t="shared" ref="I8" si="13">"дата операции"</f>
        <v>дата операции</v>
      </c>
      <c r="J8" s="19" t="str">
        <f t="shared" ref="J8" si="14">"сумма, тыс. руб."</f>
        <v>сумма, тыс. руб.</v>
      </c>
      <c r="K8" s="19" t="str">
        <f t="shared" ref="K8" si="15">"назначение платежа"</f>
        <v>назначение платежа</v>
      </c>
      <c r="L8" s="20"/>
      <c r="M8" s="20"/>
      <c r="N8" s="1"/>
    </row>
    <row r="9" spans="1:14" ht="57.6" customHeight="1">
      <c r="A9" s="21"/>
      <c r="B9" s="21"/>
      <c r="C9" s="21"/>
      <c r="D9" s="3" t="str">
        <f>"сумма, тыс. руб."</f>
        <v>сумма, тыс. руб.</v>
      </c>
      <c r="E9" s="3" t="str">
        <f>"наименование юридического лица"</f>
        <v>наименование юридического лица</v>
      </c>
      <c r="F9" s="3" t="str">
        <f>"сумма, тыс. руб."</f>
        <v>сумма, тыс. руб.</v>
      </c>
      <c r="G9" s="3" t="str">
        <f>"кол-во граждан"</f>
        <v>кол-во граждан</v>
      </c>
      <c r="H9" s="21"/>
      <c r="I9" s="21"/>
      <c r="J9" s="21"/>
      <c r="K9" s="21"/>
      <c r="L9" s="21"/>
      <c r="M9" s="21"/>
      <c r="N9" s="1"/>
    </row>
    <row r="10" spans="1:14">
      <c r="A10" s="5" t="s">
        <v>2</v>
      </c>
      <c r="B10" s="3" t="str">
        <f>"2"</f>
        <v>2</v>
      </c>
      <c r="C10" s="3" t="str">
        <f>"3"</f>
        <v>3</v>
      </c>
      <c r="D10" s="3" t="str">
        <f>"4"</f>
        <v>4</v>
      </c>
      <c r="E10" s="3" t="str">
        <f>"5"</f>
        <v>5</v>
      </c>
      <c r="F10" s="3" t="str">
        <f>"6"</f>
        <v>6</v>
      </c>
      <c r="G10" s="3" t="str">
        <f>"7"</f>
        <v>7</v>
      </c>
      <c r="H10" s="3" t="str">
        <f>"8"</f>
        <v>8</v>
      </c>
      <c r="I10" s="3" t="str">
        <f>"9"</f>
        <v>9</v>
      </c>
      <c r="J10" s="3" t="str">
        <f>"10"</f>
        <v>10</v>
      </c>
      <c r="K10" s="3" t="str">
        <f>"11"</f>
        <v>11</v>
      </c>
      <c r="L10" s="3" t="str">
        <f>"12"</f>
        <v>12</v>
      </c>
      <c r="M10" s="3" t="str">
        <f>"13"</f>
        <v>13</v>
      </c>
      <c r="N10" s="1"/>
    </row>
    <row r="11" spans="1:14" ht="43.2" customHeight="1">
      <c r="A11" s="6">
        <v>1</v>
      </c>
      <c r="B11" s="7" t="s">
        <v>5</v>
      </c>
      <c r="C11" s="8">
        <v>1</v>
      </c>
      <c r="D11" s="8"/>
      <c r="E11" s="7" t="s">
        <v>3</v>
      </c>
      <c r="F11" s="8"/>
      <c r="G11" s="9"/>
      <c r="H11" s="8">
        <v>0.92</v>
      </c>
      <c r="I11" s="10"/>
      <c r="J11" s="8"/>
      <c r="K11" s="7" t="s">
        <v>3</v>
      </c>
      <c r="L11" s="8"/>
      <c r="M11" s="7" t="s">
        <v>3</v>
      </c>
      <c r="N11" s="4"/>
    </row>
    <row r="12" spans="1:14" ht="28.8" customHeight="1">
      <c r="A12" s="5">
        <v>1</v>
      </c>
      <c r="B12" s="11" t="s">
        <v>6</v>
      </c>
      <c r="C12" s="12">
        <v>1</v>
      </c>
      <c r="D12" s="12">
        <v>0</v>
      </c>
      <c r="E12" s="11" t="s">
        <v>3</v>
      </c>
      <c r="F12" s="12">
        <v>0</v>
      </c>
      <c r="G12" s="13"/>
      <c r="H12" s="12">
        <v>0.92</v>
      </c>
      <c r="I12" s="14"/>
      <c r="J12" s="12">
        <v>0</v>
      </c>
      <c r="K12" s="11" t="s">
        <v>3</v>
      </c>
      <c r="L12" s="12">
        <v>0</v>
      </c>
      <c r="M12" s="11" t="s">
        <v>3</v>
      </c>
      <c r="N12" s="4"/>
    </row>
    <row r="13" spans="1:14">
      <c r="A13" s="5" t="s">
        <v>3</v>
      </c>
      <c r="B13" s="15" t="s">
        <v>7</v>
      </c>
      <c r="C13" s="16">
        <v>1</v>
      </c>
      <c r="D13" s="16">
        <v>0</v>
      </c>
      <c r="E13" s="15" t="s">
        <v>3</v>
      </c>
      <c r="F13" s="16">
        <v>0</v>
      </c>
      <c r="G13" s="17">
        <v>0</v>
      </c>
      <c r="H13" s="16">
        <v>0.92</v>
      </c>
      <c r="I13" s="18"/>
      <c r="J13" s="16">
        <v>0</v>
      </c>
      <c r="K13" s="15" t="s">
        <v>3</v>
      </c>
      <c r="L13" s="16">
        <v>0</v>
      </c>
      <c r="M13" s="15" t="s">
        <v>3</v>
      </c>
      <c r="N13" s="4"/>
    </row>
    <row r="14" spans="1:14">
      <c r="N14" s="4"/>
    </row>
  </sheetData>
  <mergeCells count="19">
    <mergeCell ref="A1:M1"/>
    <mergeCell ref="A2:M2"/>
    <mergeCell ref="A3:M3"/>
    <mergeCell ref="A6:A9"/>
    <mergeCell ref="B6:B9"/>
    <mergeCell ref="C6:G6"/>
    <mergeCell ref="H6:K6"/>
    <mergeCell ref="L6:M6"/>
    <mergeCell ref="C7:C9"/>
    <mergeCell ref="D7:G7"/>
    <mergeCell ref="H7:H9"/>
    <mergeCell ref="I7:K7"/>
    <mergeCell ref="L7:L9"/>
    <mergeCell ref="M7:M9"/>
    <mergeCell ref="D8:E8"/>
    <mergeCell ref="F8:G8"/>
    <mergeCell ref="I8:I9"/>
    <mergeCell ref="J8:J9"/>
    <mergeCell ref="K8:K9"/>
  </mergeCells>
  <pageMargins left="0.34722222222222221" right="0.1388888888888889" top="0.1388888888888889" bottom="0.1388888888888889" header="0.3" footer="0.3"/>
  <pageSetup paperSize="9" scale="80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Отчет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Kfpp42</dc:creator>
  <cp:lastModifiedBy>Kfpp42</cp:lastModifiedBy>
  <cp:lastPrinted>2023-09-05T03:40:29Z</cp:lastPrinted>
  <dcterms:created xsi:type="dcterms:W3CDTF">2023-07-19T03:52:28Z</dcterms:created>
  <dcterms:modified xsi:type="dcterms:W3CDTF">2023-09-05T03:40:31Z</dcterms:modified>
</cp:coreProperties>
</file>