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44" windowWidth="22932" windowHeight="11856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B10" i="1"/>
  <c r="B11"/>
  <c r="M17"/>
  <c r="K17"/>
  <c r="E17"/>
  <c r="M16"/>
  <c r="K16"/>
  <c r="E16"/>
  <c r="M15"/>
  <c r="M14"/>
  <c r="B5"/>
  <c r="M13"/>
  <c r="K13"/>
  <c r="E13"/>
  <c r="M12"/>
  <c r="K12"/>
  <c r="E12"/>
  <c r="M18"/>
  <c r="B18"/>
  <c r="M11"/>
  <c r="K11"/>
  <c r="E11"/>
  <c r="M10"/>
  <c r="E10"/>
  <c r="M9"/>
  <c r="L9"/>
  <c r="K9"/>
  <c r="J9"/>
  <c r="I9"/>
  <c r="H9"/>
  <c r="G9"/>
  <c r="F9"/>
  <c r="E9"/>
  <c r="D9"/>
  <c r="C9"/>
  <c r="B9"/>
  <c r="G8"/>
  <c r="F8"/>
  <c r="E8"/>
  <c r="D8"/>
  <c r="K7"/>
  <c r="J7"/>
  <c r="I7"/>
  <c r="F7"/>
  <c r="D7"/>
  <c r="M6"/>
  <c r="L6"/>
  <c r="I6"/>
  <c r="H6"/>
  <c r="D6"/>
  <c r="C6"/>
  <c r="L5"/>
  <c r="H5"/>
  <c r="C5"/>
  <c r="A5"/>
</calcChain>
</file>

<file path=xl/sharedStrings.xml><?xml version="1.0" encoding="utf-8"?>
<sst xmlns="http://schemas.openxmlformats.org/spreadsheetml/2006/main" count="26" uniqueCount="17">
  <si>
    <t>СВЕДЕНИЯ
о поступлении средств в избирательные фонды избирательных объединений и расходовании этих средств
(на основании данных, предоставленных филиалами ПАО Сбербанк и другой кредитной организацией)</t>
  </si>
  <si>
    <t>В тыс. руб.</t>
  </si>
  <si>
    <t>1</t>
  </si>
  <si>
    <t>1.</t>
  </si>
  <si>
    <t/>
  </si>
  <si>
    <t>2.</t>
  </si>
  <si>
    <t>3.</t>
  </si>
  <si>
    <t>4.</t>
  </si>
  <si>
    <t>Региональное отделение Политической партии "КОММУНИСТИЧЕСКАЯ ПАРТИЯ РОССИЙСКОЙ ФЕДЕРАЦИИ" по Кемеровской области - Кузбассу</t>
  </si>
  <si>
    <t>"Итого по избирательному объединению (Региональное отделение Политической партии "КОММУНИСТИЧЕСКАЯ ПАРТИЯ РОССИЙСКОЙ ФЕДЕРАЦИИ" по Кемеровской области - Кузбассу)"</t>
  </si>
  <si>
    <t xml:space="preserve">Выборы депутатов Совета народных депутатов Мысковского городского округа седьмого созыва  
</t>
  </si>
  <si>
    <t>Социалистической  партия "СПРАВЕДЛИВАЯ РОССИЯ – ПАТРИОТЫ – ЗА ПРАВДУ"</t>
  </si>
  <si>
    <t>"Итого по избирательному объединению (Социалистическй  партии "СПРАВЕДЛИВАЯ РОССИЯ – ПАТРИОТЫ – ЗА ПРАВДУ")"</t>
  </si>
  <si>
    <t>Мысковское местное отделение Кузбасского регионального отделения Всероссийской политической партии "ЕДИНАЯ РОССИЯ"</t>
  </si>
  <si>
    <t>"Итого по избирательному объединению Мысковское местное отделение Кузбасского регионального отделения Всероссийской политической партии "ЕДИНАЯ РОССИЯ")"</t>
  </si>
  <si>
    <t>ООО "ЦЕНТР"</t>
  </si>
  <si>
    <t>По состоянию на 04.09.2023</t>
  </si>
</sst>
</file>

<file path=xl/styles.xml><?xml version="1.0" encoding="utf-8"?>
<styleSheet xmlns="http://schemas.openxmlformats.org/spreadsheetml/2006/main">
  <numFmts count="1">
    <numFmt numFmtId="164" formatCode="dd\.mm\.yyyy"/>
  </numFmts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/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0" fillId="0" borderId="0" xfId="0" quotePrefix="1" applyAlignment="1"/>
    <xf numFmtId="0" fontId="4" fillId="3" borderId="2" xfId="0" quotePrefix="1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right" vertical="center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9"/>
  <sheetViews>
    <sheetView tabSelected="1" workbookViewId="0">
      <selection sqref="A1:M1"/>
    </sheetView>
  </sheetViews>
  <sheetFormatPr defaultRowHeight="14.4"/>
  <cols>
    <col min="1" max="1" width="3.77734375" bestFit="1" customWidth="1"/>
    <col min="2" max="2" width="24.21875" customWidth="1"/>
    <col min="3" max="3" width="6.44140625" bestFit="1" customWidth="1"/>
    <col min="4" max="4" width="15.109375" customWidth="1"/>
    <col min="5" max="5" width="12.21875" customWidth="1"/>
    <col min="6" max="6" width="15.109375" customWidth="1"/>
    <col min="7" max="7" width="5.5546875" customWidth="1"/>
    <col min="8" max="8" width="5.6640625" bestFit="1" customWidth="1"/>
    <col min="9" max="9" width="12.77734375" customWidth="1"/>
    <col min="10" max="10" width="15.109375" customWidth="1"/>
    <col min="11" max="11" width="12.21875" customWidth="1"/>
    <col min="12" max="12" width="15.109375" customWidth="1"/>
    <col min="13" max="13" width="20.88671875" customWidth="1"/>
    <col min="14" max="14" width="8.88671875" customWidth="1"/>
  </cols>
  <sheetData>
    <row r="1" spans="1:14" ht="128.4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4" ht="15.6">
      <c r="A2" s="30" t="s">
        <v>10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4">
      <c r="M3" s="15" t="s">
        <v>16</v>
      </c>
    </row>
    <row r="4" spans="1:14">
      <c r="M4" s="2" t="s">
        <v>1</v>
      </c>
    </row>
    <row r="5" spans="1:14" ht="24" customHeight="1">
      <c r="A5" s="24" t="str">
        <f t="shared" ref="A5" si="0">"№
п/п"</f>
        <v>№
п/п</v>
      </c>
      <c r="B5" s="24" t="str">
        <f t="shared" ref="B5" si="1">"Наименование избирательного объединения"</f>
        <v>Наименование избирательного объединения</v>
      </c>
      <c r="C5" s="27" t="str">
        <f t="shared" ref="C5" si="2">"Поступило средств"</f>
        <v>Поступило средств</v>
      </c>
      <c r="D5" s="31"/>
      <c r="E5" s="31"/>
      <c r="F5" s="31"/>
      <c r="G5" s="28"/>
      <c r="H5" s="27" t="str">
        <f t="shared" ref="H5" si="3">"Израсходовано средств"</f>
        <v>Израсходовано средств</v>
      </c>
      <c r="I5" s="31"/>
      <c r="J5" s="31"/>
      <c r="K5" s="28"/>
      <c r="L5" s="27" t="str">
        <f t="shared" ref="L5" si="4">"Возвращено средств"</f>
        <v>Возвращено средств</v>
      </c>
      <c r="M5" s="28"/>
    </row>
    <row r="6" spans="1:14" ht="49.95" customHeight="1">
      <c r="A6" s="25"/>
      <c r="B6" s="25"/>
      <c r="C6" s="24" t="str">
        <f t="shared" ref="C6" si="5">"всего"</f>
        <v>всего</v>
      </c>
      <c r="D6" s="27" t="str">
        <f t="shared" ref="D6" si="6">"из них"</f>
        <v>из них</v>
      </c>
      <c r="E6" s="31"/>
      <c r="F6" s="31"/>
      <c r="G6" s="28"/>
      <c r="H6" s="24" t="str">
        <f t="shared" ref="H6" si="7">"всего"</f>
        <v>всего</v>
      </c>
      <c r="I6" s="27" t="str">
        <f t="shared" ref="I6" si="8">"из них финансовые операции по расходованию средств на сумму, превышающую 50 тыс. рублей"</f>
        <v>из них финансовые операции по расходованию средств на сумму, превышающую 50 тыс. рублей</v>
      </c>
      <c r="J6" s="31"/>
      <c r="K6" s="28"/>
      <c r="L6" s="24" t="str">
        <f t="shared" ref="L6" si="9">"сумма, тыс. руб."</f>
        <v>сумма, тыс. руб.</v>
      </c>
      <c r="M6" s="24" t="str">
        <f t="shared" ref="M6" si="10">"основание возврата"</f>
        <v>основание возврата</v>
      </c>
      <c r="N6" s="1"/>
    </row>
    <row r="7" spans="1:14" ht="70.05" customHeight="1">
      <c r="A7" s="25"/>
      <c r="B7" s="25"/>
      <c r="C7" s="25"/>
      <c r="D7" s="27" t="str">
        <f t="shared" ref="D7" si="11">"пожертвования от юридических лиц на сумму, превышающую 25 тыс. рублей"</f>
        <v>пожертвования от юридических лиц на сумму, превышающую 25 тыс. рублей</v>
      </c>
      <c r="E7" s="28"/>
      <c r="F7" s="27" t="str">
        <f t="shared" ref="F7" si="12">"пожертвования от граждан на сумму, превышающую  20 тыс. рублей"</f>
        <v>пожертвования от граждан на сумму, превышающую  20 тыс. рублей</v>
      </c>
      <c r="G7" s="28"/>
      <c r="H7" s="25"/>
      <c r="I7" s="24" t="str">
        <f t="shared" ref="I7" si="13">"дата операции"</f>
        <v>дата операции</v>
      </c>
      <c r="J7" s="24" t="str">
        <f t="shared" ref="J7" si="14">"сумма, тыс. руб."</f>
        <v>сумма, тыс. руб.</v>
      </c>
      <c r="K7" s="24" t="str">
        <f t="shared" ref="K7" si="15">"назначение платежа"</f>
        <v>назначение платежа</v>
      </c>
      <c r="L7" s="25"/>
      <c r="M7" s="25"/>
      <c r="N7" s="1"/>
    </row>
    <row r="8" spans="1:14" ht="57.6" customHeight="1">
      <c r="A8" s="26"/>
      <c r="B8" s="26"/>
      <c r="C8" s="26"/>
      <c r="D8" s="3" t="str">
        <f>"сумма, тыс. руб."</f>
        <v>сумма, тыс. руб.</v>
      </c>
      <c r="E8" s="3" t="str">
        <f>"наименование юридического лица"</f>
        <v>наименование юридического лица</v>
      </c>
      <c r="F8" s="3" t="str">
        <f>"сумма, тыс. руб."</f>
        <v>сумма, тыс. руб.</v>
      </c>
      <c r="G8" s="3" t="str">
        <f>"кол-во граждан"</f>
        <v>кол-во граждан</v>
      </c>
      <c r="H8" s="26"/>
      <c r="I8" s="26"/>
      <c r="J8" s="26"/>
      <c r="K8" s="26"/>
      <c r="L8" s="26"/>
      <c r="M8" s="26"/>
      <c r="N8" s="1"/>
    </row>
    <row r="9" spans="1:14">
      <c r="A9" s="5" t="s">
        <v>2</v>
      </c>
      <c r="B9" s="3" t="str">
        <f>"2"</f>
        <v>2</v>
      </c>
      <c r="C9" s="3" t="str">
        <f>"3"</f>
        <v>3</v>
      </c>
      <c r="D9" s="3" t="str">
        <f>"4"</f>
        <v>4</v>
      </c>
      <c r="E9" s="3" t="str">
        <f>"5"</f>
        <v>5</v>
      </c>
      <c r="F9" s="3" t="str">
        <f>"6"</f>
        <v>6</v>
      </c>
      <c r="G9" s="3" t="str">
        <f>"7"</f>
        <v>7</v>
      </c>
      <c r="H9" s="3" t="str">
        <f>"8"</f>
        <v>8</v>
      </c>
      <c r="I9" s="3" t="str">
        <f>"9"</f>
        <v>9</v>
      </c>
      <c r="J9" s="3" t="str">
        <f>"10"</f>
        <v>10</v>
      </c>
      <c r="K9" s="3" t="str">
        <f>"11"</f>
        <v>11</v>
      </c>
      <c r="L9" s="3" t="str">
        <f>"12"</f>
        <v>12</v>
      </c>
      <c r="M9" s="3" t="str">
        <f>"13"</f>
        <v>13</v>
      </c>
      <c r="N9" s="1"/>
    </row>
    <row r="10" spans="1:14">
      <c r="A10" s="6" t="s">
        <v>3</v>
      </c>
      <c r="B10" s="7" t="str">
        <f>"ЛДПР"</f>
        <v>ЛДПР</v>
      </c>
      <c r="C10" s="8">
        <v>0</v>
      </c>
      <c r="D10" s="8"/>
      <c r="E10" s="7" t="str">
        <f>""</f>
        <v/>
      </c>
      <c r="F10" s="8"/>
      <c r="G10" s="9"/>
      <c r="H10" s="8">
        <v>0</v>
      </c>
      <c r="I10" s="10"/>
      <c r="J10" s="8"/>
      <c r="K10" s="7"/>
      <c r="L10" s="8"/>
      <c r="M10" s="7" t="str">
        <f>""</f>
        <v/>
      </c>
      <c r="N10" s="4"/>
    </row>
    <row r="11" spans="1:14" ht="26.4">
      <c r="A11" s="5" t="s">
        <v>4</v>
      </c>
      <c r="B11" s="11" t="str">
        <f>"Итого по избирательному объединению (ЛДПР)"</f>
        <v>Итого по избирательному объединению (ЛДПР)</v>
      </c>
      <c r="C11" s="12">
        <v>0</v>
      </c>
      <c r="D11" s="12">
        <v>0</v>
      </c>
      <c r="E11" s="11" t="str">
        <f>""</f>
        <v/>
      </c>
      <c r="F11" s="12">
        <v>0</v>
      </c>
      <c r="G11" s="13"/>
      <c r="H11" s="12">
        <v>0</v>
      </c>
      <c r="I11" s="14"/>
      <c r="J11" s="12">
        <v>0</v>
      </c>
      <c r="K11" s="11" t="str">
        <f>""</f>
        <v/>
      </c>
      <c r="L11" s="12">
        <v>0</v>
      </c>
      <c r="M11" s="11" t="str">
        <f>""</f>
        <v/>
      </c>
      <c r="N11" s="1"/>
    </row>
    <row r="12" spans="1:14" ht="52.8">
      <c r="A12" s="6" t="s">
        <v>5</v>
      </c>
      <c r="B12" s="7" t="s">
        <v>11</v>
      </c>
      <c r="C12" s="8">
        <v>0</v>
      </c>
      <c r="D12" s="8"/>
      <c r="E12" s="7" t="str">
        <f>""</f>
        <v/>
      </c>
      <c r="F12" s="8"/>
      <c r="G12" s="9"/>
      <c r="H12" s="8">
        <v>0</v>
      </c>
      <c r="I12" s="10"/>
      <c r="J12" s="8"/>
      <c r="K12" s="7" t="str">
        <f>""</f>
        <v/>
      </c>
      <c r="L12" s="8"/>
      <c r="M12" s="7" t="str">
        <f>""</f>
        <v/>
      </c>
      <c r="N12" s="4"/>
    </row>
    <row r="13" spans="1:14" ht="105.6">
      <c r="A13" s="5" t="s">
        <v>4</v>
      </c>
      <c r="B13" s="11" t="s">
        <v>12</v>
      </c>
      <c r="C13" s="12">
        <v>0</v>
      </c>
      <c r="D13" s="12">
        <v>0</v>
      </c>
      <c r="E13" s="11" t="str">
        <f>""</f>
        <v/>
      </c>
      <c r="F13" s="12">
        <v>0</v>
      </c>
      <c r="G13" s="13"/>
      <c r="H13" s="12">
        <v>0</v>
      </c>
      <c r="I13" s="14"/>
      <c r="J13" s="12">
        <v>0</v>
      </c>
      <c r="K13" s="11" t="str">
        <f>""</f>
        <v/>
      </c>
      <c r="L13" s="12">
        <v>0</v>
      </c>
      <c r="M13" s="11" t="str">
        <f>""</f>
        <v/>
      </c>
      <c r="N13" s="4"/>
    </row>
    <row r="14" spans="1:14" ht="79.2">
      <c r="A14" s="6" t="s">
        <v>6</v>
      </c>
      <c r="B14" s="7" t="s">
        <v>13</v>
      </c>
      <c r="C14" s="17">
        <v>100</v>
      </c>
      <c r="D14" s="17">
        <v>100</v>
      </c>
      <c r="E14" s="16" t="s">
        <v>15</v>
      </c>
      <c r="F14" s="17"/>
      <c r="G14" s="18"/>
      <c r="H14" s="17">
        <v>53.97</v>
      </c>
      <c r="I14" s="19"/>
      <c r="J14" s="17"/>
      <c r="K14" s="16" t="s">
        <v>4</v>
      </c>
      <c r="L14" s="17"/>
      <c r="M14" s="7" t="str">
        <f>""</f>
        <v/>
      </c>
      <c r="N14" s="4"/>
    </row>
    <row r="15" spans="1:14" ht="118.8">
      <c r="A15" s="5" t="s">
        <v>4</v>
      </c>
      <c r="B15" s="11" t="s">
        <v>14</v>
      </c>
      <c r="C15" s="21">
        <v>100</v>
      </c>
      <c r="D15" s="21">
        <v>100</v>
      </c>
      <c r="E15" s="20" t="s">
        <v>4</v>
      </c>
      <c r="F15" s="21">
        <v>0</v>
      </c>
      <c r="G15" s="22"/>
      <c r="H15" s="21">
        <v>53.97</v>
      </c>
      <c r="I15" s="23"/>
      <c r="J15" s="21">
        <v>0</v>
      </c>
      <c r="K15" s="20" t="s">
        <v>4</v>
      </c>
      <c r="L15" s="21">
        <v>0</v>
      </c>
      <c r="M15" s="11" t="str">
        <f>""</f>
        <v/>
      </c>
      <c r="N15" s="4"/>
    </row>
    <row r="16" spans="1:14" ht="92.4">
      <c r="A16" s="6" t="s">
        <v>7</v>
      </c>
      <c r="B16" s="7" t="s">
        <v>8</v>
      </c>
      <c r="C16" s="8">
        <v>0</v>
      </c>
      <c r="D16" s="8"/>
      <c r="E16" s="7" t="str">
        <f>""</f>
        <v/>
      </c>
      <c r="F16" s="8"/>
      <c r="G16" s="9"/>
      <c r="H16" s="8">
        <v>0</v>
      </c>
      <c r="I16" s="10"/>
      <c r="J16" s="8"/>
      <c r="K16" s="7" t="str">
        <f>""</f>
        <v/>
      </c>
      <c r="L16" s="8"/>
      <c r="M16" s="7" t="str">
        <f>""</f>
        <v/>
      </c>
      <c r="N16" s="4"/>
    </row>
    <row r="17" spans="1:14" ht="145.19999999999999">
      <c r="A17" s="5" t="s">
        <v>4</v>
      </c>
      <c r="B17" s="11" t="s">
        <v>9</v>
      </c>
      <c r="C17" s="12">
        <v>0</v>
      </c>
      <c r="D17" s="12">
        <v>0</v>
      </c>
      <c r="E17" s="11" t="str">
        <f>""</f>
        <v/>
      </c>
      <c r="F17" s="12">
        <v>0</v>
      </c>
      <c r="G17" s="13"/>
      <c r="H17" s="12">
        <v>0</v>
      </c>
      <c r="I17" s="14"/>
      <c r="J17" s="12">
        <v>0</v>
      </c>
      <c r="K17" s="11" t="str">
        <f>""</f>
        <v/>
      </c>
      <c r="L17" s="12">
        <v>0</v>
      </c>
      <c r="M17" s="11" t="str">
        <f>""</f>
        <v/>
      </c>
      <c r="N17" s="4"/>
    </row>
    <row r="18" spans="1:14">
      <c r="A18" s="5" t="s">
        <v>4</v>
      </c>
      <c r="B18" s="11" t="str">
        <f>"Итого"</f>
        <v>Итого</v>
      </c>
      <c r="C18" s="21">
        <v>100</v>
      </c>
      <c r="D18" s="21">
        <v>100</v>
      </c>
      <c r="E18" s="20" t="s">
        <v>4</v>
      </c>
      <c r="F18" s="21">
        <v>0</v>
      </c>
      <c r="G18" s="22"/>
      <c r="H18" s="21">
        <v>53.97</v>
      </c>
      <c r="I18" s="23"/>
      <c r="J18" s="21">
        <v>0</v>
      </c>
      <c r="K18" s="20" t="s">
        <v>4</v>
      </c>
      <c r="L18" s="21">
        <v>0</v>
      </c>
      <c r="M18" s="11" t="str">
        <f>""</f>
        <v/>
      </c>
      <c r="N18" s="4"/>
    </row>
    <row r="19" spans="1:14">
      <c r="N19" s="4"/>
    </row>
  </sheetData>
  <mergeCells count="18">
    <mergeCell ref="A1:M1"/>
    <mergeCell ref="A2:M2"/>
    <mergeCell ref="A5:A8"/>
    <mergeCell ref="B5:B8"/>
    <mergeCell ref="C5:G5"/>
    <mergeCell ref="H5:K5"/>
    <mergeCell ref="L5:M5"/>
    <mergeCell ref="C6:C8"/>
    <mergeCell ref="D6:G6"/>
    <mergeCell ref="H6:H8"/>
    <mergeCell ref="I6:K6"/>
    <mergeCell ref="L6:L8"/>
    <mergeCell ref="M6:M8"/>
    <mergeCell ref="D7:E7"/>
    <mergeCell ref="F7:G7"/>
    <mergeCell ref="I7:I8"/>
    <mergeCell ref="J7:J8"/>
    <mergeCell ref="K7:K8"/>
  </mergeCells>
  <pageMargins left="0.34722222222222221" right="0.1388888888888889" top="0.1388888888888889" bottom="0.1388888888888889" header="0.3" footer="0.3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Kfpp42</dc:creator>
  <cp:lastModifiedBy>Kfpp42</cp:lastModifiedBy>
  <cp:lastPrinted>2023-07-19T03:26:43Z</cp:lastPrinted>
  <dcterms:created xsi:type="dcterms:W3CDTF">2023-07-19T02:34:47Z</dcterms:created>
  <dcterms:modified xsi:type="dcterms:W3CDTF">2023-09-05T03:12:54Z</dcterms:modified>
</cp:coreProperties>
</file>